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rsc.first.int\dfs\users\ttrimnel\All The Stuff\Central Indy Jeeprs\"/>
    </mc:Choice>
  </mc:AlternateContent>
  <xr:revisionPtr revIDLastSave="0" documentId="14_{B17B9CE3-2F1E-46CB-9096-C6D05CAB1176}" xr6:coauthVersionLast="47" xr6:coauthVersionMax="47" xr10:uidLastSave="{00000000-0000-0000-0000-000000000000}"/>
  <bookViews>
    <workbookView xWindow="3250" yWindow="4290" windowWidth="14400" windowHeight="7460" firstSheet="39" activeTab="42" xr2:uid="{00000000-000D-0000-FFFF-FFFF00000000}"/>
  </bookViews>
  <sheets>
    <sheet name="Sept 2019" sheetId="1" r:id="rId1"/>
    <sheet name="OCt 2019" sheetId="2" r:id="rId2"/>
    <sheet name="Nov 2019" sheetId="3" r:id="rId3"/>
    <sheet name="Dec 2019" sheetId="4" r:id="rId4"/>
    <sheet name="JAn 2020" sheetId="5" r:id="rId5"/>
    <sheet name="Sheet1" sheetId="23" r:id="rId6"/>
    <sheet name="Sheet2" sheetId="24" r:id="rId7"/>
    <sheet name="Sheet4" sheetId="25" r:id="rId8"/>
    <sheet name="Sheet5" sheetId="26" r:id="rId9"/>
    <sheet name="Sheet6" sheetId="27" r:id="rId10"/>
    <sheet name="Sheet7" sheetId="28" r:id="rId11"/>
    <sheet name="Sheet8" sheetId="29" r:id="rId12"/>
    <sheet name="Sheet9" sheetId="30" r:id="rId13"/>
    <sheet name="Sheet10" sheetId="31" r:id="rId14"/>
    <sheet name="Sheet11" sheetId="32" r:id="rId15"/>
    <sheet name="Sheet12" sheetId="33" r:id="rId16"/>
    <sheet name="Sheet13" sheetId="34" r:id="rId17"/>
    <sheet name="Sheet14" sheetId="35" r:id="rId18"/>
    <sheet name="Sheet15" sheetId="36" r:id="rId19"/>
    <sheet name="Sheet16" sheetId="37" r:id="rId20"/>
    <sheet name="Sheet17" sheetId="38" r:id="rId21"/>
    <sheet name="Feb 2020" sheetId="6" r:id="rId22"/>
    <sheet name="Mar 2020" sheetId="7" r:id="rId23"/>
    <sheet name="Apr 2020" sheetId="8" r:id="rId24"/>
    <sheet name="May 2020" sheetId="9" r:id="rId25"/>
    <sheet name="Jun 2020" sheetId="10" r:id="rId26"/>
    <sheet name="Jul 2020" sheetId="11" r:id="rId27"/>
    <sheet name="Aug 2020" sheetId="12" r:id="rId28"/>
    <sheet name="Sept 2020" sheetId="13" r:id="rId29"/>
    <sheet name="Oct 2020" sheetId="14" r:id="rId30"/>
    <sheet name="Nov 2020" sheetId="15" r:id="rId31"/>
    <sheet name="Dec 2020" sheetId="16" r:id="rId32"/>
    <sheet name="Jan 2021" sheetId="17" r:id="rId33"/>
    <sheet name="Feb 2021" sheetId="18" r:id="rId34"/>
    <sheet name="March 2021" sheetId="19" r:id="rId35"/>
    <sheet name="Sheet3" sheetId="40" r:id="rId36"/>
    <sheet name="April 2021" sheetId="20" r:id="rId37"/>
    <sheet name="May 2021" sheetId="21" r:id="rId38"/>
    <sheet name="June 2021" sheetId="22" r:id="rId39"/>
    <sheet name="July 2021" sheetId="39" r:id="rId40"/>
    <sheet name="August 2021" sheetId="41" r:id="rId41"/>
    <sheet name="September 2021" sheetId="42" r:id="rId42"/>
    <sheet name="October 2021" sheetId="43" r:id="rId4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43" l="1"/>
  <c r="H5" i="43"/>
  <c r="C17" i="42"/>
  <c r="C8" i="42"/>
  <c r="C27" i="41"/>
  <c r="C8" i="41"/>
  <c r="C17" i="39"/>
  <c r="C8" i="39"/>
  <c r="C5" i="20"/>
  <c r="C10" i="19"/>
  <c r="C5" i="19"/>
  <c r="C4" i="18"/>
  <c r="C4" i="17"/>
  <c r="C4" i="14"/>
  <c r="H16" i="43" l="1"/>
  <c r="C19" i="42"/>
  <c r="C29" i="41"/>
  <c r="C19" i="39"/>
  <c r="C12" i="20"/>
  <c r="C12" i="19"/>
  <c r="C4" i="13"/>
  <c r="C10" i="13"/>
  <c r="C12" i="13" l="1"/>
  <c r="C5" i="12"/>
  <c r="C15" i="12" l="1"/>
  <c r="C12" i="11"/>
  <c r="C8" i="11"/>
  <c r="C14" i="11" s="1"/>
  <c r="C13" i="10"/>
  <c r="C15" i="10" s="1"/>
  <c r="C7" i="10"/>
  <c r="C8" i="9"/>
  <c r="C5" i="9"/>
  <c r="C10" i="9" s="1"/>
  <c r="C11" i="8"/>
  <c r="C10" i="8"/>
  <c r="C17" i="8" s="1"/>
  <c r="C6" i="8"/>
  <c r="C3" i="8"/>
  <c r="C8" i="8" s="1"/>
  <c r="C10" i="7"/>
  <c r="C12" i="7" s="1"/>
  <c r="C8" i="7"/>
  <c r="C7" i="7"/>
  <c r="C5" i="7"/>
  <c r="C8" i="6"/>
  <c r="C9" i="6" s="1"/>
  <c r="C5" i="6"/>
  <c r="C6" i="5"/>
  <c r="C14" i="5" s="1"/>
  <c r="C12" i="5"/>
  <c r="C5" i="2"/>
  <c r="C8" i="2" s="1"/>
  <c r="C10" i="2" s="1"/>
  <c r="C14" i="7" l="1"/>
  <c r="C11" i="6"/>
  <c r="C17" i="12"/>
  <c r="C19" i="8"/>
</calcChain>
</file>

<file path=xl/sharedStrings.xml><?xml version="1.0" encoding="utf-8"?>
<sst xmlns="http://schemas.openxmlformats.org/spreadsheetml/2006/main" count="358" uniqueCount="117">
  <si>
    <t xml:space="preserve">Deposit </t>
  </si>
  <si>
    <t>Pay pal in and out</t>
  </si>
  <si>
    <t>Ending Balance</t>
  </si>
  <si>
    <t>Beginning Balance</t>
  </si>
  <si>
    <t>Marty Trimnell</t>
  </si>
  <si>
    <t>Deposit</t>
  </si>
  <si>
    <t>Paypal printfulinc</t>
  </si>
  <si>
    <t>Paypal Ecwid</t>
  </si>
  <si>
    <t>Service Charge</t>
  </si>
  <si>
    <t>Paypal Marty Trimnell</t>
  </si>
  <si>
    <t>Paypal Deposit</t>
  </si>
  <si>
    <t>Deposit - Marty Trimnell</t>
  </si>
  <si>
    <t>Paypal EcWid</t>
  </si>
  <si>
    <t>Application User Fee 501c3</t>
  </si>
  <si>
    <t>Walmart</t>
  </si>
  <si>
    <t>Paypal Canstock</t>
  </si>
  <si>
    <t>Paypal Printful Inc</t>
  </si>
  <si>
    <t>Vista print</t>
  </si>
  <si>
    <t>Harland Check Order</t>
  </si>
  <si>
    <t>wix.com</t>
  </si>
  <si>
    <t>Ecwid</t>
  </si>
  <si>
    <t>Paypal Transfer</t>
  </si>
  <si>
    <t>Walgreens</t>
  </si>
  <si>
    <t>little Ceasars</t>
  </si>
  <si>
    <t>Terri Trimnell</t>
  </si>
  <si>
    <t>Ice</t>
  </si>
  <si>
    <t>Costco</t>
  </si>
  <si>
    <t>Ck 101</t>
  </si>
  <si>
    <t>Walmart 4/11</t>
  </si>
  <si>
    <t>Go Daddy</t>
  </si>
  <si>
    <t>Change deposit for Meadows</t>
  </si>
  <si>
    <t>ck 151</t>
  </si>
  <si>
    <t>Godaddy</t>
  </si>
  <si>
    <t>Swartz Funeral home</t>
  </si>
  <si>
    <t>Change out for Meadows</t>
  </si>
  <si>
    <t>Jeep &amp; Learn</t>
  </si>
  <si>
    <t>Bubba Coleman Money Order</t>
  </si>
  <si>
    <t>B&amp;G Club donations</t>
  </si>
  <si>
    <t>Meadows donations</t>
  </si>
  <si>
    <t>WIX.COM</t>
  </si>
  <si>
    <t>ck 127</t>
  </si>
  <si>
    <t>Jessica Watkins</t>
  </si>
  <si>
    <t>COVID meal reimbursement</t>
  </si>
  <si>
    <t>Debit Memo</t>
  </si>
  <si>
    <t>M/O for Jessica Watkins</t>
  </si>
  <si>
    <t>Donation reimbursement</t>
  </si>
  <si>
    <t>Deposit/Change</t>
  </si>
  <si>
    <t>ck 153</t>
  </si>
  <si>
    <t>Boys and Girls Club donation</t>
  </si>
  <si>
    <t>Collected in Madison</t>
  </si>
  <si>
    <t>CK 154</t>
  </si>
  <si>
    <t>Cash</t>
  </si>
  <si>
    <t>Change for mask sales</t>
  </si>
  <si>
    <t>Deposit/Mask sales</t>
  </si>
  <si>
    <t>USPS</t>
  </si>
  <si>
    <t>Paypal</t>
  </si>
  <si>
    <t>Mailing of mask</t>
  </si>
  <si>
    <t>Toni McClara mask</t>
  </si>
  <si>
    <t>ck 177</t>
  </si>
  <si>
    <t>Mask donation</t>
  </si>
  <si>
    <t xml:space="preserve"> </t>
  </si>
  <si>
    <t>vistaprint</t>
  </si>
  <si>
    <t>Wix</t>
  </si>
  <si>
    <t>Website</t>
  </si>
  <si>
    <t>Meijer</t>
  </si>
  <si>
    <t>Jeep n Learn</t>
  </si>
  <si>
    <t>Amazon</t>
  </si>
  <si>
    <t>Trademark</t>
  </si>
  <si>
    <t>Deposit/donations</t>
  </si>
  <si>
    <t>wix</t>
  </si>
  <si>
    <t>Transfer</t>
  </si>
  <si>
    <t>Marty</t>
  </si>
  <si>
    <t>Brewhouse</t>
  </si>
  <si>
    <t>Gift for Clayton</t>
  </si>
  <si>
    <t>SMG</t>
  </si>
  <si>
    <t>ck 180</t>
  </si>
  <si>
    <t xml:space="preserve"> The Refuge</t>
  </si>
  <si>
    <t>ck 179</t>
  </si>
  <si>
    <t>Johnson County Senior Services</t>
  </si>
  <si>
    <t>From M Trimnell</t>
  </si>
  <si>
    <t>ACH Debit</t>
  </si>
  <si>
    <t>To M Trimnell</t>
  </si>
  <si>
    <t>ZoomVideoCO</t>
  </si>
  <si>
    <t>2/22/201</t>
  </si>
  <si>
    <t>Google Storage</t>
  </si>
  <si>
    <t>DC</t>
  </si>
  <si>
    <t>WiX</t>
  </si>
  <si>
    <t>Paypal ECWID INC</t>
  </si>
  <si>
    <t>deposit</t>
  </si>
  <si>
    <t>WIX</t>
  </si>
  <si>
    <t>GFS-Baby Benefit</t>
  </si>
  <si>
    <t>Boys and Girls Club</t>
  </si>
  <si>
    <t>Johnson County Park</t>
  </si>
  <si>
    <t>Bulk Petroleum</t>
  </si>
  <si>
    <t>CVS</t>
  </si>
  <si>
    <t>Candy Fair Parade</t>
  </si>
  <si>
    <t>Shelter Meet n Greet</t>
  </si>
  <si>
    <t>Donation</t>
  </si>
  <si>
    <t>Online campaign</t>
  </si>
  <si>
    <t>Crown Awards INC</t>
  </si>
  <si>
    <t>Trophies for 4x4 show</t>
  </si>
  <si>
    <t>GoDaddy</t>
  </si>
  <si>
    <t>Ritters</t>
  </si>
  <si>
    <t>IN BIZ</t>
  </si>
  <si>
    <t>IN Sect of State</t>
  </si>
  <si>
    <t>Pie in face</t>
  </si>
  <si>
    <t>GFS</t>
  </si>
  <si>
    <t>Ck 102</t>
  </si>
  <si>
    <t>Change 4x4 show</t>
  </si>
  <si>
    <t>Tropy reimbursement</t>
  </si>
  <si>
    <t>Change replacement</t>
  </si>
  <si>
    <t>Vinyl supplies</t>
  </si>
  <si>
    <t>mistake</t>
  </si>
  <si>
    <t>Replacement of mistakes</t>
  </si>
  <si>
    <t>Prizes for duck game</t>
  </si>
  <si>
    <t>ducks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</si>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</sst>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0" borderId="1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>
      <selection activeCell="C4" sqref="C4"/>
    </sheetView>
  </sheetViews>
  <sheetFormatPr defaultRowHeight="14.5" x14ac:dyDescent="0.35"/>
  <cols>
    <col min="1" max="1" width="20.26953125" customWidth="1"/>
  </cols>
  <sheetData>
    <row r="1" spans="1:3" x14ac:dyDescent="0.35">
      <c r="A1" t="s">
        <v>3</v>
      </c>
      <c r="B1">
        <v>0</v>
      </c>
    </row>
    <row r="3" spans="1:3" x14ac:dyDescent="0.35">
      <c r="A3" t="s">
        <v>0</v>
      </c>
      <c r="B3">
        <v>50</v>
      </c>
      <c r="C3" t="s">
        <v>4</v>
      </c>
    </row>
    <row r="5" spans="1:3" x14ac:dyDescent="0.35">
      <c r="A5" t="s">
        <v>1</v>
      </c>
      <c r="B5">
        <v>0.19</v>
      </c>
    </row>
    <row r="7" spans="1:3" x14ac:dyDescent="0.35">
      <c r="A7" t="s">
        <v>2</v>
      </c>
      <c r="B7">
        <v>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A84F-39D4-4DB1-950D-37EA44FF009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84FC1-C52E-432D-9273-5781CF68793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A46A-F02E-418D-9931-C80097D6D85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1206-24E2-4A79-AD0D-035B85D5088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2CE6-B77A-49B0-8EDC-ED063170D60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0210-E0C9-4077-9DF2-16D4BDD2E319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5A22C-825D-48EF-AEC1-ED753FF6ED8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40461-A563-45B4-A3B9-0515621FF4C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B46BC-73AC-41FB-9454-3372B4778E6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1001-6C0B-4487-B9B0-75F8800B5ED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1" sqref="C1"/>
    </sheetView>
  </sheetViews>
  <sheetFormatPr defaultRowHeight="14.5" x14ac:dyDescent="0.35"/>
  <cols>
    <col min="2" max="2" width="19.81640625" customWidth="1"/>
  </cols>
  <sheetData>
    <row r="1" spans="1:3" x14ac:dyDescent="0.35">
      <c r="B1" t="s">
        <v>3</v>
      </c>
      <c r="C1">
        <v>50</v>
      </c>
    </row>
    <row r="3" spans="1:3" x14ac:dyDescent="0.35">
      <c r="A3" s="1">
        <v>44105</v>
      </c>
      <c r="B3" t="s">
        <v>5</v>
      </c>
      <c r="C3">
        <v>60</v>
      </c>
    </row>
    <row r="5" spans="1:3" x14ac:dyDescent="0.35">
      <c r="B5" t="s">
        <v>6</v>
      </c>
      <c r="C5">
        <f>1.79+2.16+2.27</f>
        <v>6.2200000000000006</v>
      </c>
    </row>
    <row r="6" spans="1:3" x14ac:dyDescent="0.35">
      <c r="B6" t="s">
        <v>7</v>
      </c>
      <c r="C6">
        <v>14.63</v>
      </c>
    </row>
    <row r="7" spans="1:3" x14ac:dyDescent="0.35">
      <c r="B7" t="s">
        <v>8</v>
      </c>
      <c r="C7">
        <v>3</v>
      </c>
    </row>
    <row r="8" spans="1:3" ht="15" thickBot="1" x14ac:dyDescent="0.4">
      <c r="C8" s="2">
        <f>SUM(C5:C7)</f>
        <v>23.85</v>
      </c>
    </row>
    <row r="9" spans="1:3" ht="15" thickTop="1" x14ac:dyDescent="0.35"/>
    <row r="10" spans="1:3" x14ac:dyDescent="0.35">
      <c r="C10">
        <f>C1+C3-C8</f>
        <v>86.15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D5DF-8247-44C8-AD2E-45C489DD3BC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D735-FF28-4179-8BB3-E3D1FD6CDF6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"/>
  <sheetViews>
    <sheetView workbookViewId="0">
      <selection sqref="A1:F12"/>
    </sheetView>
  </sheetViews>
  <sheetFormatPr defaultRowHeight="14.5" x14ac:dyDescent="0.35"/>
  <cols>
    <col min="2" max="2" width="25" customWidth="1"/>
  </cols>
  <sheetData>
    <row r="1" spans="1:3" x14ac:dyDescent="0.35">
      <c r="B1" t="s">
        <v>3</v>
      </c>
      <c r="C1">
        <v>74.900000000000006</v>
      </c>
    </row>
    <row r="3" spans="1:3" x14ac:dyDescent="0.35">
      <c r="A3" s="1">
        <v>43887</v>
      </c>
      <c r="B3" t="s">
        <v>10</v>
      </c>
      <c r="C3">
        <v>71.3</v>
      </c>
    </row>
    <row r="4" spans="1:3" x14ac:dyDescent="0.35">
      <c r="A4" s="1">
        <v>43881</v>
      </c>
      <c r="B4" t="s">
        <v>11</v>
      </c>
      <c r="C4">
        <v>30</v>
      </c>
    </row>
    <row r="5" spans="1:3" ht="15" thickBot="1" x14ac:dyDescent="0.4">
      <c r="A5" s="1"/>
      <c r="C5" s="2">
        <f>SUM(C3:C4)</f>
        <v>101.3</v>
      </c>
    </row>
    <row r="6" spans="1:3" ht="15" thickTop="1" x14ac:dyDescent="0.35">
      <c r="A6" s="1"/>
    </row>
    <row r="7" spans="1:3" x14ac:dyDescent="0.35">
      <c r="A7" s="1"/>
      <c r="B7" t="s">
        <v>15</v>
      </c>
      <c r="C7">
        <v>10.28</v>
      </c>
    </row>
    <row r="8" spans="1:3" x14ac:dyDescent="0.35">
      <c r="A8" s="1"/>
      <c r="B8" t="s">
        <v>16</v>
      </c>
      <c r="C8">
        <f>2.99+0.45</f>
        <v>3.4400000000000004</v>
      </c>
    </row>
    <row r="9" spans="1:3" ht="15" thickBot="1" x14ac:dyDescent="0.4">
      <c r="C9" s="2">
        <f>SUM(C7:C8)</f>
        <v>13.719999999999999</v>
      </c>
    </row>
    <row r="10" spans="1:3" ht="15" thickTop="1" x14ac:dyDescent="0.35"/>
    <row r="11" spans="1:3" x14ac:dyDescent="0.35">
      <c r="B11" t="s">
        <v>2</v>
      </c>
      <c r="C11">
        <f>C1+C5-C9</f>
        <v>162.47999999999999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workbookViewId="0">
      <selection activeCell="C4" sqref="C4"/>
    </sheetView>
  </sheetViews>
  <sheetFormatPr defaultRowHeight="14.5" x14ac:dyDescent="0.35"/>
  <cols>
    <col min="2" max="2" width="25" customWidth="1"/>
  </cols>
  <sheetData>
    <row r="1" spans="1:3" x14ac:dyDescent="0.35">
      <c r="B1" t="s">
        <v>3</v>
      </c>
      <c r="C1">
        <v>162.47999999999999</v>
      </c>
    </row>
    <row r="3" spans="1:3" x14ac:dyDescent="0.35">
      <c r="A3" s="1">
        <v>43906</v>
      </c>
      <c r="B3" t="s">
        <v>10</v>
      </c>
      <c r="C3">
        <v>69.3</v>
      </c>
    </row>
    <row r="4" spans="1:3" x14ac:dyDescent="0.35">
      <c r="A4" s="1">
        <v>43895</v>
      </c>
      <c r="B4" t="s">
        <v>11</v>
      </c>
      <c r="C4">
        <v>50</v>
      </c>
    </row>
    <row r="5" spans="1:3" ht="15" thickBot="1" x14ac:dyDescent="0.4">
      <c r="A5" s="1"/>
      <c r="C5" s="2">
        <f>SUM(C3:C4)</f>
        <v>119.3</v>
      </c>
    </row>
    <row r="6" spans="1:3" ht="15" thickTop="1" x14ac:dyDescent="0.35">
      <c r="A6" s="1"/>
    </row>
    <row r="7" spans="1:3" x14ac:dyDescent="0.35">
      <c r="A7" s="1"/>
      <c r="B7" t="s">
        <v>17</v>
      </c>
      <c r="C7">
        <f>56.7+3.21</f>
        <v>59.910000000000004</v>
      </c>
    </row>
    <row r="8" spans="1:3" x14ac:dyDescent="0.35">
      <c r="A8" s="1"/>
      <c r="B8" t="s">
        <v>16</v>
      </c>
      <c r="C8">
        <f>0.56+5.8+0.47+3.31+4.45+3.25</f>
        <v>17.84</v>
      </c>
    </row>
    <row r="9" spans="1:3" x14ac:dyDescent="0.35">
      <c r="A9" s="1"/>
      <c r="B9" t="s">
        <v>18</v>
      </c>
      <c r="C9">
        <v>29.9</v>
      </c>
    </row>
    <row r="10" spans="1:3" x14ac:dyDescent="0.35">
      <c r="A10" s="1"/>
      <c r="B10" t="s">
        <v>19</v>
      </c>
      <c r="C10">
        <f>33+40</f>
        <v>73</v>
      </c>
    </row>
    <row r="11" spans="1:3" x14ac:dyDescent="0.35">
      <c r="A11" s="1"/>
      <c r="B11" t="s">
        <v>20</v>
      </c>
      <c r="C11">
        <v>7.41</v>
      </c>
    </row>
    <row r="12" spans="1:3" ht="15" thickBot="1" x14ac:dyDescent="0.4">
      <c r="C12" s="2">
        <f>SUM(C7:C11)</f>
        <v>188.06</v>
      </c>
    </row>
    <row r="13" spans="1:3" ht="15" thickTop="1" x14ac:dyDescent="0.35"/>
    <row r="14" spans="1:3" x14ac:dyDescent="0.35">
      <c r="B14" t="s">
        <v>2</v>
      </c>
      <c r="C14">
        <f>C1+C5-C12</f>
        <v>93.71999999999997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>
      <selection activeCell="C17" sqref="C17"/>
    </sheetView>
  </sheetViews>
  <sheetFormatPr defaultRowHeight="14.5" x14ac:dyDescent="0.35"/>
  <cols>
    <col min="2" max="2" width="25" customWidth="1"/>
  </cols>
  <sheetData>
    <row r="1" spans="1:4" x14ac:dyDescent="0.35">
      <c r="B1" t="s">
        <v>3</v>
      </c>
      <c r="C1">
        <v>93.72</v>
      </c>
    </row>
    <row r="3" spans="1:4" x14ac:dyDescent="0.35">
      <c r="A3" s="1"/>
      <c r="B3" t="s">
        <v>21</v>
      </c>
      <c r="C3">
        <f>290+70</f>
        <v>360</v>
      </c>
    </row>
    <row r="4" spans="1:4" x14ac:dyDescent="0.35">
      <c r="A4" s="1">
        <v>43927</v>
      </c>
      <c r="B4" t="s">
        <v>5</v>
      </c>
      <c r="C4">
        <v>85</v>
      </c>
    </row>
    <row r="5" spans="1:4" x14ac:dyDescent="0.35">
      <c r="A5" s="1">
        <v>43941</v>
      </c>
      <c r="B5" t="s">
        <v>5</v>
      </c>
      <c r="C5">
        <v>120</v>
      </c>
    </row>
    <row r="6" spans="1:4" x14ac:dyDescent="0.35">
      <c r="A6" s="1"/>
      <c r="B6" t="s">
        <v>9</v>
      </c>
      <c r="C6">
        <f>40+100+109+430+38.54+48.25+96.8+197.03+50+69+96.8+97.34+152.86+970.7+57.66+72.22+135</f>
        <v>2761.1999999999994</v>
      </c>
    </row>
    <row r="7" spans="1:4" x14ac:dyDescent="0.35">
      <c r="A7" s="1"/>
      <c r="B7" t="s">
        <v>11</v>
      </c>
      <c r="C7">
        <v>50</v>
      </c>
    </row>
    <row r="8" spans="1:4" ht="15" thickBot="1" x14ac:dyDescent="0.4">
      <c r="A8" s="1"/>
      <c r="C8" s="2">
        <f>SUM(C3:C7)</f>
        <v>3376.1999999999994</v>
      </c>
    </row>
    <row r="9" spans="1:4" ht="15" thickTop="1" x14ac:dyDescent="0.35">
      <c r="A9" s="1"/>
    </row>
    <row r="10" spans="1:4" x14ac:dyDescent="0.35">
      <c r="A10" s="1"/>
      <c r="B10" t="s">
        <v>22</v>
      </c>
      <c r="C10">
        <f>44.58</f>
        <v>44.58</v>
      </c>
    </row>
    <row r="11" spans="1:4" x14ac:dyDescent="0.35">
      <c r="A11" s="1"/>
      <c r="B11" t="s">
        <v>23</v>
      </c>
      <c r="C11">
        <f>54+54.5+54.5+54.5</f>
        <v>217.5</v>
      </c>
    </row>
    <row r="12" spans="1:4" x14ac:dyDescent="0.35">
      <c r="A12" s="1"/>
      <c r="B12" t="s">
        <v>26</v>
      </c>
      <c r="C12">
        <v>81.739999999999995</v>
      </c>
    </row>
    <row r="13" spans="1:4" x14ac:dyDescent="0.35">
      <c r="A13" s="1">
        <v>43927</v>
      </c>
      <c r="B13" t="s">
        <v>4</v>
      </c>
      <c r="C13">
        <v>150</v>
      </c>
    </row>
    <row r="14" spans="1:4" x14ac:dyDescent="0.35">
      <c r="A14" s="1">
        <v>43934</v>
      </c>
      <c r="B14" t="s">
        <v>24</v>
      </c>
      <c r="C14">
        <v>24</v>
      </c>
      <c r="D14" t="s">
        <v>25</v>
      </c>
    </row>
    <row r="15" spans="1:4" x14ac:dyDescent="0.35">
      <c r="A15" s="1"/>
      <c r="B15" t="s">
        <v>19</v>
      </c>
      <c r="C15">
        <v>33</v>
      </c>
    </row>
    <row r="16" spans="1:4" x14ac:dyDescent="0.35">
      <c r="A16" s="1" t="s">
        <v>27</v>
      </c>
      <c r="B16" t="s">
        <v>24</v>
      </c>
      <c r="C16">
        <v>272.16000000000003</v>
      </c>
      <c r="D16" t="s">
        <v>28</v>
      </c>
    </row>
    <row r="17" spans="2:3" ht="15" thickBot="1" x14ac:dyDescent="0.4">
      <c r="C17" s="2">
        <f>SUM(C10:C16)</f>
        <v>822.98</v>
      </c>
    </row>
    <row r="18" spans="2:3" ht="15" thickTop="1" x14ac:dyDescent="0.35"/>
    <row r="19" spans="2:3" x14ac:dyDescent="0.35">
      <c r="B19" t="s">
        <v>2</v>
      </c>
      <c r="C19">
        <f>C1+C8-C17</f>
        <v>2646.9399999999991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workbookViewId="0">
      <selection activeCell="C7" sqref="C7"/>
    </sheetView>
  </sheetViews>
  <sheetFormatPr defaultRowHeight="14.5" x14ac:dyDescent="0.35"/>
  <cols>
    <col min="2" max="2" width="25" customWidth="1"/>
  </cols>
  <sheetData>
    <row r="1" spans="1:3" x14ac:dyDescent="0.35">
      <c r="B1" t="s">
        <v>3</v>
      </c>
      <c r="C1">
        <v>2646.94</v>
      </c>
    </row>
    <row r="3" spans="1:3" x14ac:dyDescent="0.35">
      <c r="A3" s="1"/>
      <c r="B3" t="s">
        <v>21</v>
      </c>
      <c r="C3">
        <v>86.16</v>
      </c>
    </row>
    <row r="4" spans="1:3" x14ac:dyDescent="0.35">
      <c r="A4" s="1">
        <v>43952</v>
      </c>
      <c r="B4" t="s">
        <v>5</v>
      </c>
      <c r="C4">
        <v>5</v>
      </c>
    </row>
    <row r="5" spans="1:3" ht="15" thickBot="1" x14ac:dyDescent="0.4">
      <c r="A5" s="1"/>
      <c r="C5" s="2">
        <f>SUM(C3:C4)</f>
        <v>91.16</v>
      </c>
    </row>
    <row r="6" spans="1:3" ht="15" thickTop="1" x14ac:dyDescent="0.35">
      <c r="A6" s="1"/>
    </row>
    <row r="7" spans="1:3" x14ac:dyDescent="0.35">
      <c r="A7" s="1"/>
      <c r="B7" t="s">
        <v>19</v>
      </c>
      <c r="C7">
        <v>33</v>
      </c>
    </row>
    <row r="8" spans="1:3" ht="15" thickBot="1" x14ac:dyDescent="0.4">
      <c r="C8" s="2">
        <f>SUM(C7:C7)</f>
        <v>33</v>
      </c>
    </row>
    <row r="9" spans="1:3" ht="15" thickTop="1" x14ac:dyDescent="0.35"/>
    <row r="10" spans="1:3" x14ac:dyDescent="0.35">
      <c r="B10" t="s">
        <v>2</v>
      </c>
      <c r="C10">
        <f>C1+C5-C8</f>
        <v>2705.1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"/>
  <sheetViews>
    <sheetView workbookViewId="0">
      <selection activeCell="A10" sqref="A10:C10"/>
    </sheetView>
  </sheetViews>
  <sheetFormatPr defaultRowHeight="14.5" x14ac:dyDescent="0.35"/>
  <cols>
    <col min="2" max="2" width="25" customWidth="1"/>
  </cols>
  <sheetData>
    <row r="1" spans="1:4" x14ac:dyDescent="0.35">
      <c r="B1" t="s">
        <v>3</v>
      </c>
      <c r="C1">
        <v>2705.1</v>
      </c>
    </row>
    <row r="3" spans="1:4" x14ac:dyDescent="0.35">
      <c r="A3" s="1"/>
      <c r="B3" t="s">
        <v>21</v>
      </c>
      <c r="C3">
        <v>73.33</v>
      </c>
    </row>
    <row r="4" spans="1:4" x14ac:dyDescent="0.35">
      <c r="A4" s="1">
        <v>44005</v>
      </c>
      <c r="B4" t="s">
        <v>5</v>
      </c>
      <c r="C4">
        <v>35</v>
      </c>
    </row>
    <row r="5" spans="1:4" x14ac:dyDescent="0.35">
      <c r="A5" s="1">
        <v>44012</v>
      </c>
      <c r="B5" t="s">
        <v>5</v>
      </c>
      <c r="C5">
        <v>30</v>
      </c>
    </row>
    <row r="6" spans="1:4" x14ac:dyDescent="0.35">
      <c r="A6" s="1"/>
    </row>
    <row r="7" spans="1:4" ht="15" thickBot="1" x14ac:dyDescent="0.4">
      <c r="A7" s="1"/>
      <c r="C7" s="2">
        <f>SUM(C3:C5)</f>
        <v>138.32999999999998</v>
      </c>
    </row>
    <row r="8" spans="1:4" ht="15" thickTop="1" x14ac:dyDescent="0.35">
      <c r="A8" s="1"/>
    </row>
    <row r="9" spans="1:4" x14ac:dyDescent="0.35">
      <c r="A9" s="1"/>
      <c r="B9" t="s">
        <v>19</v>
      </c>
      <c r="C9">
        <v>33</v>
      </c>
    </row>
    <row r="10" spans="1:4" x14ac:dyDescent="0.35">
      <c r="A10" s="1">
        <v>44000</v>
      </c>
      <c r="B10" t="s">
        <v>4</v>
      </c>
      <c r="C10">
        <v>10</v>
      </c>
    </row>
    <row r="11" spans="1:4" x14ac:dyDescent="0.35">
      <c r="A11" s="1">
        <v>44007</v>
      </c>
      <c r="B11" t="s">
        <v>14</v>
      </c>
      <c r="C11">
        <v>136.16</v>
      </c>
      <c r="D11" t="s">
        <v>35</v>
      </c>
    </row>
    <row r="12" spans="1:4" x14ac:dyDescent="0.35">
      <c r="A12" s="1"/>
      <c r="B12" t="s">
        <v>29</v>
      </c>
      <c r="C12">
        <v>51.23</v>
      </c>
    </row>
    <row r="13" spans="1:4" ht="15" thickBot="1" x14ac:dyDescent="0.4">
      <c r="C13" s="2">
        <f>SUM(C9:C12)</f>
        <v>230.39</v>
      </c>
    </row>
    <row r="14" spans="1:4" ht="15" thickTop="1" x14ac:dyDescent="0.35"/>
    <row r="15" spans="1:4" x14ac:dyDescent="0.35">
      <c r="B15" t="s">
        <v>2</v>
      </c>
      <c r="C15">
        <f>C1+C7-C13</f>
        <v>2613.04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4"/>
  <sheetViews>
    <sheetView workbookViewId="0">
      <selection sqref="A1:H15"/>
    </sheetView>
  </sheetViews>
  <sheetFormatPr defaultRowHeight="14.5" x14ac:dyDescent="0.35"/>
  <cols>
    <col min="2" max="2" width="25" customWidth="1"/>
  </cols>
  <sheetData>
    <row r="1" spans="1:4" x14ac:dyDescent="0.35">
      <c r="B1" t="s">
        <v>3</v>
      </c>
      <c r="C1">
        <v>2613.04</v>
      </c>
    </row>
    <row r="3" spans="1:4" x14ac:dyDescent="0.35">
      <c r="A3" s="1"/>
      <c r="B3" t="s">
        <v>21</v>
      </c>
      <c r="C3">
        <v>594</v>
      </c>
    </row>
    <row r="4" spans="1:4" x14ac:dyDescent="0.35">
      <c r="A4" s="1">
        <v>44026</v>
      </c>
      <c r="B4" t="s">
        <v>5</v>
      </c>
      <c r="C4">
        <v>125</v>
      </c>
      <c r="D4" t="s">
        <v>30</v>
      </c>
    </row>
    <row r="5" spans="1:4" x14ac:dyDescent="0.35">
      <c r="A5" s="1">
        <v>44026</v>
      </c>
      <c r="B5" t="s">
        <v>5</v>
      </c>
      <c r="C5">
        <v>590</v>
      </c>
      <c r="D5" t="s">
        <v>37</v>
      </c>
    </row>
    <row r="6" spans="1:4" x14ac:dyDescent="0.35">
      <c r="A6" s="1">
        <v>44026</v>
      </c>
      <c r="B6" t="s">
        <v>5</v>
      </c>
      <c r="C6">
        <v>1520</v>
      </c>
      <c r="D6" t="s">
        <v>38</v>
      </c>
    </row>
    <row r="7" spans="1:4" x14ac:dyDescent="0.35">
      <c r="A7" s="1"/>
    </row>
    <row r="8" spans="1:4" ht="15" thickBot="1" x14ac:dyDescent="0.4">
      <c r="A8" s="1"/>
      <c r="C8" s="2">
        <f>SUM(C3:C6)</f>
        <v>2829</v>
      </c>
    </row>
    <row r="9" spans="1:4" ht="15" thickTop="1" x14ac:dyDescent="0.35">
      <c r="A9" s="1"/>
    </row>
    <row r="10" spans="1:4" x14ac:dyDescent="0.35">
      <c r="A10" s="1"/>
      <c r="B10" t="s">
        <v>19</v>
      </c>
      <c r="C10">
        <v>33</v>
      </c>
    </row>
    <row r="11" spans="1:4" x14ac:dyDescent="0.35">
      <c r="A11" s="1" t="s">
        <v>31</v>
      </c>
      <c r="B11" t="s">
        <v>4</v>
      </c>
      <c r="C11">
        <v>125</v>
      </c>
      <c r="D11" t="s">
        <v>34</v>
      </c>
    </row>
    <row r="12" spans="1:4" ht="15" thickBot="1" x14ac:dyDescent="0.4">
      <c r="C12" s="2">
        <f>SUM(C10:C11)</f>
        <v>158</v>
      </c>
    </row>
    <row r="13" spans="1:4" ht="15" thickTop="1" x14ac:dyDescent="0.35"/>
    <row r="14" spans="1:4" x14ac:dyDescent="0.35">
      <c r="B14" t="s">
        <v>2</v>
      </c>
      <c r="C14">
        <f>C1+C8-C12</f>
        <v>5284.04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workbookViewId="0">
      <selection activeCell="A3" sqref="A3:C3"/>
    </sheetView>
  </sheetViews>
  <sheetFormatPr defaultRowHeight="14.5" x14ac:dyDescent="0.35"/>
  <cols>
    <col min="2" max="2" width="25" customWidth="1"/>
  </cols>
  <sheetData>
    <row r="1" spans="1:4" x14ac:dyDescent="0.35">
      <c r="B1" t="s">
        <v>3</v>
      </c>
      <c r="C1">
        <v>5284.04</v>
      </c>
    </row>
    <row r="3" spans="1:4" x14ac:dyDescent="0.35">
      <c r="A3" s="1">
        <v>44074</v>
      </c>
      <c r="B3" t="s">
        <v>53</v>
      </c>
      <c r="C3">
        <v>300</v>
      </c>
    </row>
    <row r="4" spans="1:4" x14ac:dyDescent="0.35">
      <c r="A4" s="1">
        <v>44074</v>
      </c>
      <c r="B4" t="s">
        <v>46</v>
      </c>
      <c r="C4">
        <v>50</v>
      </c>
    </row>
    <row r="5" spans="1:4" ht="15" thickBot="1" x14ac:dyDescent="0.4">
      <c r="A5" s="1"/>
      <c r="C5" s="2">
        <f>SUM(C3:C4)</f>
        <v>350</v>
      </c>
    </row>
    <row r="6" spans="1:4" ht="15" thickTop="1" x14ac:dyDescent="0.35">
      <c r="A6" s="1"/>
    </row>
    <row r="7" spans="1:4" x14ac:dyDescent="0.35">
      <c r="A7" s="1"/>
      <c r="B7" t="s">
        <v>32</v>
      </c>
      <c r="C7">
        <v>28.16</v>
      </c>
    </row>
    <row r="8" spans="1:4" x14ac:dyDescent="0.35">
      <c r="A8" s="1"/>
      <c r="B8" t="s">
        <v>32</v>
      </c>
      <c r="C8">
        <v>71.88</v>
      </c>
    </row>
    <row r="9" spans="1:4" x14ac:dyDescent="0.35">
      <c r="A9" s="1"/>
      <c r="B9" t="s">
        <v>39</v>
      </c>
      <c r="C9">
        <v>33</v>
      </c>
    </row>
    <row r="10" spans="1:4" x14ac:dyDescent="0.35">
      <c r="A10" s="1" t="s">
        <v>40</v>
      </c>
      <c r="B10" t="s">
        <v>41</v>
      </c>
      <c r="C10">
        <v>54</v>
      </c>
      <c r="D10" t="s">
        <v>42</v>
      </c>
    </row>
    <row r="11" spans="1:4" x14ac:dyDescent="0.35">
      <c r="A11" s="1" t="s">
        <v>47</v>
      </c>
      <c r="B11" t="s">
        <v>48</v>
      </c>
      <c r="C11">
        <v>700</v>
      </c>
      <c r="D11" t="s">
        <v>49</v>
      </c>
    </row>
    <row r="12" spans="1:4" x14ac:dyDescent="0.35">
      <c r="A12" s="1" t="s">
        <v>50</v>
      </c>
      <c r="B12" t="s">
        <v>51</v>
      </c>
      <c r="C12">
        <v>50</v>
      </c>
      <c r="D12" t="s">
        <v>52</v>
      </c>
    </row>
    <row r="13" spans="1:4" x14ac:dyDescent="0.35">
      <c r="A13" s="1" t="s">
        <v>43</v>
      </c>
      <c r="B13" t="s">
        <v>44</v>
      </c>
      <c r="C13">
        <v>100</v>
      </c>
      <c r="D13" t="s">
        <v>45</v>
      </c>
    </row>
    <row r="14" spans="1:4" x14ac:dyDescent="0.35">
      <c r="A14" s="1"/>
      <c r="B14" t="s">
        <v>33</v>
      </c>
      <c r="C14">
        <v>2299.2199999999998</v>
      </c>
    </row>
    <row r="15" spans="1:4" ht="15" thickBot="1" x14ac:dyDescent="0.4">
      <c r="C15" s="2">
        <f>SUM(C7:C14)</f>
        <v>3336.2599999999998</v>
      </c>
    </row>
    <row r="16" spans="1:4" ht="15" thickTop="1" x14ac:dyDescent="0.35"/>
    <row r="17" spans="2:3" x14ac:dyDescent="0.35">
      <c r="B17" t="s">
        <v>2</v>
      </c>
      <c r="C17">
        <f>C1+C5-C15</f>
        <v>2297.7800000000002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2"/>
  <sheetViews>
    <sheetView workbookViewId="0">
      <selection activeCell="A3" sqref="A3:C4"/>
    </sheetView>
  </sheetViews>
  <sheetFormatPr defaultRowHeight="14.5" x14ac:dyDescent="0.35"/>
  <sheetData>
    <row r="1" spans="1:4" x14ac:dyDescent="0.35">
      <c r="B1" t="s">
        <v>3</v>
      </c>
      <c r="C1">
        <v>2297.7800000000002</v>
      </c>
    </row>
    <row r="3" spans="1:4" x14ac:dyDescent="0.35">
      <c r="A3" s="1" t="s">
        <v>60</v>
      </c>
      <c r="B3" t="s">
        <v>60</v>
      </c>
      <c r="C3">
        <v>0</v>
      </c>
    </row>
    <row r="4" spans="1:4" ht="15" thickBot="1" x14ac:dyDescent="0.4">
      <c r="A4" s="1"/>
      <c r="C4" s="2">
        <f>SUM(C3:C3)</f>
        <v>0</v>
      </c>
    </row>
    <row r="5" spans="1:4" ht="15" thickTop="1" x14ac:dyDescent="0.35">
      <c r="A5" s="1"/>
    </row>
    <row r="6" spans="1:4" x14ac:dyDescent="0.35">
      <c r="A6" s="1">
        <v>44075</v>
      </c>
      <c r="B6" t="s">
        <v>54</v>
      </c>
      <c r="C6">
        <v>8.1999999999999993</v>
      </c>
      <c r="D6" t="s">
        <v>56</v>
      </c>
    </row>
    <row r="7" spans="1:4" x14ac:dyDescent="0.35">
      <c r="A7" s="1">
        <v>44076</v>
      </c>
      <c r="B7" t="s">
        <v>55</v>
      </c>
      <c r="C7">
        <v>415</v>
      </c>
      <c r="D7" t="s">
        <v>57</v>
      </c>
    </row>
    <row r="8" spans="1:4" x14ac:dyDescent="0.35">
      <c r="A8" s="1">
        <v>44090</v>
      </c>
      <c r="B8" t="s">
        <v>39</v>
      </c>
      <c r="C8">
        <v>33</v>
      </c>
    </row>
    <row r="9" spans="1:4" x14ac:dyDescent="0.35">
      <c r="A9" s="1" t="s">
        <v>58</v>
      </c>
      <c r="B9" t="s">
        <v>48</v>
      </c>
      <c r="C9">
        <v>300</v>
      </c>
      <c r="D9" t="s">
        <v>59</v>
      </c>
    </row>
    <row r="10" spans="1:4" ht="15" thickBot="1" x14ac:dyDescent="0.4">
      <c r="C10" s="2">
        <f>SUM(C6:C9)</f>
        <v>756.2</v>
      </c>
    </row>
    <row r="11" spans="1:4" ht="15" thickTop="1" x14ac:dyDescent="0.35"/>
    <row r="12" spans="1:4" x14ac:dyDescent="0.35">
      <c r="B12" t="s">
        <v>2</v>
      </c>
      <c r="C12">
        <f>C1+C4-C10</f>
        <v>1541.5800000000002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sqref="A1:XFD1048576"/>
    </sheetView>
  </sheetViews>
  <sheetFormatPr defaultRowHeight="14.5" x14ac:dyDescent="0.35"/>
  <cols>
    <col min="2" max="2" width="25" customWidth="1"/>
  </cols>
  <sheetData>
    <row r="1" spans="1:3" x14ac:dyDescent="0.35">
      <c r="B1" t="s">
        <v>3</v>
      </c>
      <c r="C1">
        <v>86.15</v>
      </c>
    </row>
    <row r="3" spans="1:3" x14ac:dyDescent="0.35">
      <c r="A3" s="1">
        <v>44147</v>
      </c>
      <c r="B3" t="s">
        <v>5</v>
      </c>
      <c r="C3">
        <v>43</v>
      </c>
    </row>
    <row r="5" spans="1:3" x14ac:dyDescent="0.35">
      <c r="B5" t="s">
        <v>8</v>
      </c>
      <c r="C5">
        <v>3</v>
      </c>
    </row>
    <row r="7" spans="1:3" x14ac:dyDescent="0.35">
      <c r="B7" t="s">
        <v>2</v>
      </c>
      <c r="C7">
        <v>126.15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6"/>
  <sheetViews>
    <sheetView workbookViewId="0">
      <selection activeCell="A3" sqref="A3:XFD4"/>
    </sheetView>
  </sheetViews>
  <sheetFormatPr defaultRowHeight="14.5" x14ac:dyDescent="0.35"/>
  <sheetData>
    <row r="1" spans="1:4" x14ac:dyDescent="0.35">
      <c r="B1" t="s">
        <v>3</v>
      </c>
      <c r="C1">
        <v>1541.58</v>
      </c>
    </row>
    <row r="3" spans="1:4" x14ac:dyDescent="0.35">
      <c r="A3" s="1" t="s">
        <v>60</v>
      </c>
      <c r="B3" t="s">
        <v>60</v>
      </c>
      <c r="C3">
        <v>0</v>
      </c>
    </row>
    <row r="4" spans="1:4" ht="15" thickBot="1" x14ac:dyDescent="0.4">
      <c r="A4" s="1"/>
      <c r="C4" s="2">
        <f>SUM(C3:C3)</f>
        <v>0</v>
      </c>
    </row>
    <row r="5" spans="1:4" ht="15" thickTop="1" x14ac:dyDescent="0.35"/>
    <row r="6" spans="1:4" x14ac:dyDescent="0.35">
      <c r="A6" s="1">
        <v>44474</v>
      </c>
      <c r="B6" t="s">
        <v>55</v>
      </c>
      <c r="C6">
        <v>56</v>
      </c>
      <c r="D6" t="s">
        <v>57</v>
      </c>
    </row>
    <row r="7" spans="1:4" x14ac:dyDescent="0.35">
      <c r="A7" s="1">
        <v>44475</v>
      </c>
      <c r="B7" t="s">
        <v>61</v>
      </c>
      <c r="C7">
        <v>11.24</v>
      </c>
    </row>
    <row r="8" spans="1:4" x14ac:dyDescent="0.35">
      <c r="A8" s="1">
        <v>44475</v>
      </c>
      <c r="B8" t="s">
        <v>61</v>
      </c>
      <c r="C8">
        <v>105.92</v>
      </c>
    </row>
    <row r="9" spans="1:4" x14ac:dyDescent="0.35">
      <c r="A9" s="1">
        <v>44475</v>
      </c>
      <c r="B9" t="s">
        <v>62</v>
      </c>
      <c r="C9">
        <v>49.95</v>
      </c>
      <c r="D9" t="s">
        <v>63</v>
      </c>
    </row>
    <row r="10" spans="1:4" x14ac:dyDescent="0.35">
      <c r="A10" s="1">
        <v>44478</v>
      </c>
      <c r="B10" t="s">
        <v>64</v>
      </c>
      <c r="C10">
        <v>35.700000000000003</v>
      </c>
      <c r="D10" t="s">
        <v>65</v>
      </c>
    </row>
    <row r="11" spans="1:4" x14ac:dyDescent="0.35">
      <c r="A11" s="1">
        <v>44478</v>
      </c>
      <c r="B11" t="s">
        <v>66</v>
      </c>
      <c r="C11">
        <v>38.479999999999997</v>
      </c>
    </row>
    <row r="12" spans="1:4" x14ac:dyDescent="0.35">
      <c r="A12" s="1">
        <v>44485</v>
      </c>
      <c r="B12" t="s">
        <v>62</v>
      </c>
      <c r="C12">
        <v>33</v>
      </c>
      <c r="D12" t="s">
        <v>63</v>
      </c>
    </row>
    <row r="13" spans="1:4" x14ac:dyDescent="0.35">
      <c r="A13" s="1">
        <v>44491</v>
      </c>
      <c r="B13" t="s">
        <v>67</v>
      </c>
      <c r="C13">
        <v>139.85</v>
      </c>
      <c r="D13" t="s">
        <v>67</v>
      </c>
    </row>
    <row r="14" spans="1:4" ht="15" thickBot="1" x14ac:dyDescent="0.4">
      <c r="C14" s="2">
        <v>470.14</v>
      </c>
    </row>
    <row r="15" spans="1:4" ht="15" thickTop="1" x14ac:dyDescent="0.35"/>
    <row r="16" spans="1:4" x14ac:dyDescent="0.35">
      <c r="B16" t="s">
        <v>2</v>
      </c>
      <c r="C16">
        <v>1071.44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2"/>
  <sheetViews>
    <sheetView workbookViewId="0">
      <selection activeCell="A12" sqref="A12:XFD12"/>
    </sheetView>
  </sheetViews>
  <sheetFormatPr defaultRowHeight="14.5" x14ac:dyDescent="0.35"/>
  <sheetData>
    <row r="1" spans="1:3" x14ac:dyDescent="0.35">
      <c r="B1" t="s">
        <v>3</v>
      </c>
      <c r="C1">
        <v>1071.44</v>
      </c>
    </row>
    <row r="3" spans="1:3" x14ac:dyDescent="0.35">
      <c r="A3" s="1">
        <v>44502</v>
      </c>
      <c r="B3" t="s">
        <v>68</v>
      </c>
      <c r="C3">
        <v>240</v>
      </c>
    </row>
    <row r="5" spans="1:3" ht="15" thickBot="1" x14ac:dyDescent="0.4">
      <c r="A5" s="1"/>
      <c r="C5" s="2">
        <v>240</v>
      </c>
    </row>
    <row r="6" spans="1:3" ht="15" thickTop="1" x14ac:dyDescent="0.35"/>
    <row r="7" spans="1:3" x14ac:dyDescent="0.35">
      <c r="A7" s="1">
        <v>44516</v>
      </c>
      <c r="B7" t="s">
        <v>69</v>
      </c>
      <c r="C7">
        <v>33</v>
      </c>
    </row>
    <row r="8" spans="1:3" x14ac:dyDescent="0.35">
      <c r="A8" s="1">
        <v>44530</v>
      </c>
      <c r="B8" t="s">
        <v>69</v>
      </c>
      <c r="C8">
        <v>47.88</v>
      </c>
    </row>
    <row r="10" spans="1:3" ht="15" thickBot="1" x14ac:dyDescent="0.4">
      <c r="C10" s="2">
        <v>80.88</v>
      </c>
    </row>
    <row r="11" spans="1:3" ht="15" thickTop="1" x14ac:dyDescent="0.35"/>
    <row r="12" spans="1:3" x14ac:dyDescent="0.35">
      <c r="B12" t="s">
        <v>2</v>
      </c>
      <c r="C12">
        <v>1230.56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"/>
  <sheetViews>
    <sheetView workbookViewId="0">
      <selection activeCell="A13" sqref="A13:XFD13"/>
    </sheetView>
  </sheetViews>
  <sheetFormatPr defaultRowHeight="14.5" x14ac:dyDescent="0.35"/>
  <sheetData>
    <row r="1" spans="1:4" x14ac:dyDescent="0.35">
      <c r="B1" t="s">
        <v>3</v>
      </c>
      <c r="C1">
        <v>1230.56</v>
      </c>
    </row>
    <row r="3" spans="1:4" x14ac:dyDescent="0.35">
      <c r="A3" s="1">
        <v>44558</v>
      </c>
      <c r="B3" t="s">
        <v>68</v>
      </c>
      <c r="C3">
        <v>1000</v>
      </c>
      <c r="D3" t="s">
        <v>74</v>
      </c>
    </row>
    <row r="4" spans="1:4" x14ac:dyDescent="0.35">
      <c r="A4" s="1" t="s">
        <v>60</v>
      </c>
      <c r="B4" t="s">
        <v>60</v>
      </c>
      <c r="C4">
        <v>0</v>
      </c>
    </row>
    <row r="5" spans="1:4" ht="15" thickBot="1" x14ac:dyDescent="0.4">
      <c r="A5" s="1"/>
      <c r="C5" s="2">
        <v>1000</v>
      </c>
    </row>
    <row r="6" spans="1:4" ht="15" thickTop="1" x14ac:dyDescent="0.35"/>
    <row r="7" spans="1:4" x14ac:dyDescent="0.35">
      <c r="A7" s="1">
        <v>44534</v>
      </c>
      <c r="B7" t="s">
        <v>70</v>
      </c>
      <c r="C7">
        <v>20</v>
      </c>
      <c r="D7" t="s">
        <v>71</v>
      </c>
    </row>
    <row r="8" spans="1:4" x14ac:dyDescent="0.35">
      <c r="A8" s="1">
        <v>44546</v>
      </c>
      <c r="B8" t="s">
        <v>69</v>
      </c>
      <c r="C8">
        <v>33</v>
      </c>
    </row>
    <row r="9" spans="1:4" x14ac:dyDescent="0.35">
      <c r="A9" s="1">
        <v>44551</v>
      </c>
      <c r="B9" t="s">
        <v>72</v>
      </c>
      <c r="C9">
        <v>146.88</v>
      </c>
      <c r="D9" t="s">
        <v>73</v>
      </c>
    </row>
    <row r="10" spans="1:4" x14ac:dyDescent="0.35">
      <c r="A10" s="1"/>
    </row>
    <row r="11" spans="1:4" ht="15" thickBot="1" x14ac:dyDescent="0.4">
      <c r="C11" s="2">
        <v>199.88</v>
      </c>
    </row>
    <row r="12" spans="1:4" ht="15" thickTop="1" x14ac:dyDescent="0.35"/>
    <row r="13" spans="1:4" x14ac:dyDescent="0.35">
      <c r="B13" t="s">
        <v>2</v>
      </c>
      <c r="C13">
        <v>2030.68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3"/>
  <sheetViews>
    <sheetView workbookViewId="0">
      <selection sqref="A1:G14"/>
    </sheetView>
  </sheetViews>
  <sheetFormatPr defaultRowHeight="14.5" x14ac:dyDescent="0.35"/>
  <sheetData>
    <row r="1" spans="1:4" x14ac:dyDescent="0.35">
      <c r="B1" t="s">
        <v>3</v>
      </c>
      <c r="C1">
        <v>2030.68</v>
      </c>
    </row>
    <row r="3" spans="1:4" x14ac:dyDescent="0.35">
      <c r="A3" s="1" t="s">
        <v>60</v>
      </c>
      <c r="B3" t="s">
        <v>60</v>
      </c>
      <c r="C3">
        <v>0</v>
      </c>
    </row>
    <row r="4" spans="1:4" ht="15" thickBot="1" x14ac:dyDescent="0.4">
      <c r="A4" s="1"/>
      <c r="C4" s="2">
        <f>SUM(C3:C3)</f>
        <v>0</v>
      </c>
    </row>
    <row r="5" spans="1:4" ht="15" thickTop="1" x14ac:dyDescent="0.35"/>
    <row r="6" spans="1:4" x14ac:dyDescent="0.35">
      <c r="A6" s="1">
        <v>44200</v>
      </c>
      <c r="B6" t="s">
        <v>75</v>
      </c>
      <c r="C6">
        <v>500</v>
      </c>
      <c r="D6" t="s">
        <v>76</v>
      </c>
    </row>
    <row r="7" spans="1:4" x14ac:dyDescent="0.35">
      <c r="A7" s="1">
        <v>44215</v>
      </c>
      <c r="B7" t="s">
        <v>62</v>
      </c>
      <c r="C7">
        <v>33</v>
      </c>
    </row>
    <row r="8" spans="1:4" x14ac:dyDescent="0.35">
      <c r="A8" s="1">
        <v>44218</v>
      </c>
      <c r="B8" t="s">
        <v>77</v>
      </c>
      <c r="C8">
        <v>500</v>
      </c>
      <c r="D8" t="s">
        <v>78</v>
      </c>
    </row>
    <row r="10" spans="1:4" ht="15" thickBot="1" x14ac:dyDescent="0.4">
      <c r="C10" s="2">
        <v>1033</v>
      </c>
    </row>
    <row r="11" spans="1:4" ht="15" thickTop="1" x14ac:dyDescent="0.35"/>
    <row r="13" spans="1:4" x14ac:dyDescent="0.35">
      <c r="B13" t="s">
        <v>2</v>
      </c>
      <c r="C13">
        <v>997.68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DB26-9072-48B2-B614-82C9D8816EFF}">
  <dimension ref="A1:E13"/>
  <sheetViews>
    <sheetView workbookViewId="0">
      <selection activeCell="M35" sqref="M35"/>
    </sheetView>
  </sheetViews>
  <sheetFormatPr defaultRowHeight="14.5" x14ac:dyDescent="0.35"/>
  <sheetData>
    <row r="1" spans="1:5" x14ac:dyDescent="0.35">
      <c r="B1" t="s">
        <v>3</v>
      </c>
      <c r="C1">
        <v>997.68</v>
      </c>
    </row>
    <row r="3" spans="1:5" x14ac:dyDescent="0.35">
      <c r="A3" s="1" t="s">
        <v>60</v>
      </c>
      <c r="B3" s="3">
        <v>44231</v>
      </c>
      <c r="C3">
        <v>223.19</v>
      </c>
      <c r="E3" t="s">
        <v>79</v>
      </c>
    </row>
    <row r="4" spans="1:5" ht="15" thickBot="1" x14ac:dyDescent="0.4">
      <c r="A4" s="1"/>
      <c r="C4" s="2">
        <f>SUM(C3:C3)</f>
        <v>223.19</v>
      </c>
    </row>
    <row r="5" spans="1:5" ht="15" thickTop="1" x14ac:dyDescent="0.35"/>
    <row r="6" spans="1:5" x14ac:dyDescent="0.35">
      <c r="A6" s="1">
        <v>44237</v>
      </c>
      <c r="B6" t="s">
        <v>80</v>
      </c>
      <c r="C6">
        <v>223.19</v>
      </c>
      <c r="D6" t="s">
        <v>60</v>
      </c>
      <c r="E6" t="s">
        <v>81</v>
      </c>
    </row>
    <row r="7" spans="1:5" x14ac:dyDescent="0.35">
      <c r="A7" s="1">
        <v>44243</v>
      </c>
      <c r="B7" t="s">
        <v>85</v>
      </c>
      <c r="C7">
        <v>33</v>
      </c>
      <c r="E7" t="s">
        <v>62</v>
      </c>
    </row>
    <row r="8" spans="1:5" x14ac:dyDescent="0.35">
      <c r="A8" s="1">
        <v>44245</v>
      </c>
      <c r="B8" t="s">
        <v>80</v>
      </c>
      <c r="C8">
        <v>147.07</v>
      </c>
      <c r="D8" t="s">
        <v>60</v>
      </c>
      <c r="E8" t="s">
        <v>82</v>
      </c>
    </row>
    <row r="9" spans="1:5" x14ac:dyDescent="0.35">
      <c r="A9" t="s">
        <v>83</v>
      </c>
      <c r="B9" t="s">
        <v>85</v>
      </c>
      <c r="C9">
        <v>19.989999999999998</v>
      </c>
      <c r="E9" t="s">
        <v>84</v>
      </c>
    </row>
    <row r="10" spans="1:5" ht="15" thickBot="1" x14ac:dyDescent="0.4">
      <c r="C10" s="2">
        <v>423.05</v>
      </c>
    </row>
    <row r="11" spans="1:5" ht="15" thickTop="1" x14ac:dyDescent="0.35"/>
    <row r="13" spans="1:5" x14ac:dyDescent="0.35">
      <c r="B13" t="s">
        <v>2</v>
      </c>
      <c r="C13">
        <v>797.62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D84B-AEC1-439C-887D-55637D3DBF94}">
  <dimension ref="A1:E12"/>
  <sheetViews>
    <sheetView workbookViewId="0">
      <selection sqref="A1:H1048576"/>
    </sheetView>
  </sheetViews>
  <sheetFormatPr defaultRowHeight="14.5" x14ac:dyDescent="0.35"/>
  <sheetData>
    <row r="1" spans="1:5" x14ac:dyDescent="0.35">
      <c r="B1" t="s">
        <v>3</v>
      </c>
      <c r="C1">
        <v>797.62</v>
      </c>
    </row>
    <row r="3" spans="1:5" x14ac:dyDescent="0.35">
      <c r="A3" s="1" t="s">
        <v>60</v>
      </c>
      <c r="B3" t="s">
        <v>60</v>
      </c>
      <c r="C3">
        <v>0</v>
      </c>
    </row>
    <row r="4" spans="1:5" x14ac:dyDescent="0.35">
      <c r="A4" s="1" t="s">
        <v>60</v>
      </c>
      <c r="B4" t="s">
        <v>60</v>
      </c>
      <c r="C4">
        <v>0</v>
      </c>
    </row>
    <row r="5" spans="1:5" ht="15" thickBot="1" x14ac:dyDescent="0.4">
      <c r="A5" s="1"/>
      <c r="C5" s="2">
        <f>SUM(C3:C4)</f>
        <v>0</v>
      </c>
    </row>
    <row r="6" spans="1:5" ht="15" thickTop="1" x14ac:dyDescent="0.35">
      <c r="A6" s="1"/>
    </row>
    <row r="7" spans="1:5" x14ac:dyDescent="0.35">
      <c r="A7" s="1">
        <v>44264</v>
      </c>
      <c r="B7" t="s">
        <v>85</v>
      </c>
      <c r="C7">
        <v>40</v>
      </c>
      <c r="E7" t="s">
        <v>86</v>
      </c>
    </row>
    <row r="8" spans="1:5" x14ac:dyDescent="0.35">
      <c r="A8" s="1">
        <v>44270</v>
      </c>
      <c r="B8" t="s">
        <v>85</v>
      </c>
      <c r="C8">
        <v>15</v>
      </c>
      <c r="E8" t="s">
        <v>87</v>
      </c>
    </row>
    <row r="9" spans="1:5" x14ac:dyDescent="0.35">
      <c r="A9" s="1">
        <v>44270</v>
      </c>
      <c r="B9" t="s">
        <v>85</v>
      </c>
      <c r="C9">
        <v>33</v>
      </c>
      <c r="E9" t="s">
        <v>86</v>
      </c>
    </row>
    <row r="10" spans="1:5" ht="15" thickBot="1" x14ac:dyDescent="0.4">
      <c r="A10" s="1" t="s">
        <v>60</v>
      </c>
      <c r="B10" t="s">
        <v>60</v>
      </c>
      <c r="C10" s="2">
        <f>SUM(C3:C9)</f>
        <v>88</v>
      </c>
      <c r="E10" t="s">
        <v>60</v>
      </c>
    </row>
    <row r="11" spans="1:5" ht="15" thickTop="1" x14ac:dyDescent="0.35"/>
    <row r="12" spans="1:5" x14ac:dyDescent="0.35">
      <c r="B12" t="s">
        <v>2</v>
      </c>
      <c r="C12">
        <f>C1+C5-C10</f>
        <v>709.62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BA9A-89E8-4772-81B8-79A06177C64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C60A5-849D-4D70-9BA4-6A98D93D4F6A}">
  <dimension ref="A1:E12"/>
  <sheetViews>
    <sheetView workbookViewId="0">
      <selection activeCell="D21" sqref="D21"/>
    </sheetView>
  </sheetViews>
  <sheetFormatPr defaultRowHeight="14.5" x14ac:dyDescent="0.35"/>
  <sheetData>
    <row r="1" spans="1:5" x14ac:dyDescent="0.35">
      <c r="B1" t="s">
        <v>3</v>
      </c>
      <c r="C1">
        <v>709.62</v>
      </c>
    </row>
    <row r="3" spans="1:5" x14ac:dyDescent="0.35">
      <c r="A3" s="1">
        <v>44293</v>
      </c>
      <c r="B3" t="s">
        <v>88</v>
      </c>
      <c r="C3">
        <v>50</v>
      </c>
    </row>
    <row r="4" spans="1:5" x14ac:dyDescent="0.35">
      <c r="A4" s="1">
        <v>44305</v>
      </c>
      <c r="B4" t="s">
        <v>88</v>
      </c>
      <c r="C4">
        <v>565</v>
      </c>
    </row>
    <row r="5" spans="1:5" ht="15" thickBot="1" x14ac:dyDescent="0.4">
      <c r="A5" s="1"/>
      <c r="C5" s="2">
        <f>SUM(C3:C4)</f>
        <v>615</v>
      </c>
    </row>
    <row r="6" spans="1:5" ht="15" thickTop="1" x14ac:dyDescent="0.35">
      <c r="A6" s="1"/>
    </row>
    <row r="7" spans="1:5" x14ac:dyDescent="0.35">
      <c r="A7" s="1">
        <v>44300</v>
      </c>
      <c r="B7" t="s">
        <v>85</v>
      </c>
      <c r="C7">
        <v>15</v>
      </c>
      <c r="E7" t="s">
        <v>87</v>
      </c>
    </row>
    <row r="8" spans="1:5" x14ac:dyDescent="0.35">
      <c r="A8" s="1">
        <v>44301</v>
      </c>
      <c r="B8" t="s">
        <v>85</v>
      </c>
      <c r="C8">
        <v>33</v>
      </c>
      <c r="E8" t="s">
        <v>89</v>
      </c>
    </row>
    <row r="9" spans="1:5" x14ac:dyDescent="0.35">
      <c r="A9" s="1" t="s">
        <v>60</v>
      </c>
      <c r="B9" t="s">
        <v>60</v>
      </c>
      <c r="C9" t="s">
        <v>60</v>
      </c>
      <c r="E9" t="s">
        <v>60</v>
      </c>
    </row>
    <row r="10" spans="1:5" ht="15" thickBot="1" x14ac:dyDescent="0.4">
      <c r="A10" s="1" t="s">
        <v>60</v>
      </c>
      <c r="B10" t="s">
        <v>60</v>
      </c>
      <c r="C10" s="2">
        <v>48</v>
      </c>
      <c r="E10" t="s">
        <v>60</v>
      </c>
    </row>
    <row r="11" spans="1:5" ht="15" thickTop="1" x14ac:dyDescent="0.35"/>
    <row r="12" spans="1:5" x14ac:dyDescent="0.35">
      <c r="B12" t="s">
        <v>2</v>
      </c>
      <c r="C12">
        <f>C1+C5-C10</f>
        <v>1276.6199999999999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5380-5C71-4EF5-9CA5-30C771716D0D}">
  <dimension ref="A1:E12"/>
  <sheetViews>
    <sheetView workbookViewId="0">
      <selection activeCell="C1" sqref="C1"/>
    </sheetView>
  </sheetViews>
  <sheetFormatPr defaultRowHeight="14.5" x14ac:dyDescent="0.35"/>
  <sheetData>
    <row r="1" spans="1:5" x14ac:dyDescent="0.35">
      <c r="B1" t="s">
        <v>3</v>
      </c>
      <c r="C1">
        <v>1276.6199999999999</v>
      </c>
    </row>
    <row r="3" spans="1:5" x14ac:dyDescent="0.35">
      <c r="A3" s="1" t="s">
        <v>60</v>
      </c>
      <c r="B3" t="s">
        <v>60</v>
      </c>
      <c r="C3" t="s">
        <v>60</v>
      </c>
    </row>
    <row r="4" spans="1:5" x14ac:dyDescent="0.35">
      <c r="A4" s="1" t="s">
        <v>60</v>
      </c>
      <c r="B4" t="s">
        <v>60</v>
      </c>
      <c r="C4" t="s">
        <v>60</v>
      </c>
    </row>
    <row r="5" spans="1:5" ht="15" thickBot="1" x14ac:dyDescent="0.4">
      <c r="A5" s="1"/>
      <c r="C5" s="2">
        <v>0</v>
      </c>
    </row>
    <row r="6" spans="1:5" ht="15" thickTop="1" x14ac:dyDescent="0.35">
      <c r="A6" s="1"/>
    </row>
    <row r="7" spans="1:5" x14ac:dyDescent="0.35">
      <c r="A7" s="1">
        <v>44320</v>
      </c>
      <c r="B7" t="s">
        <v>85</v>
      </c>
      <c r="C7">
        <v>136.93</v>
      </c>
      <c r="E7" t="s">
        <v>90</v>
      </c>
    </row>
    <row r="8" spans="1:5" x14ac:dyDescent="0.35">
      <c r="A8" s="1">
        <v>44329</v>
      </c>
      <c r="B8">
        <v>155</v>
      </c>
      <c r="C8">
        <v>260</v>
      </c>
      <c r="E8" t="s">
        <v>91</v>
      </c>
    </row>
    <row r="9" spans="1:5" x14ac:dyDescent="0.35">
      <c r="A9" s="1">
        <v>44333</v>
      </c>
      <c r="B9" t="s">
        <v>60</v>
      </c>
      <c r="C9">
        <v>33</v>
      </c>
      <c r="E9" t="s">
        <v>89</v>
      </c>
    </row>
    <row r="10" spans="1:5" ht="15" thickBot="1" x14ac:dyDescent="0.4">
      <c r="A10" s="1" t="s">
        <v>60</v>
      </c>
      <c r="B10" t="s">
        <v>60</v>
      </c>
      <c r="C10" s="2"/>
      <c r="E10" t="s">
        <v>60</v>
      </c>
    </row>
    <row r="11" spans="1:5" ht="15.5" thickTop="1" thickBot="1" x14ac:dyDescent="0.4">
      <c r="C11" s="2">
        <v>429.93</v>
      </c>
    </row>
    <row r="12" spans="1:5" ht="15" thickTop="1" x14ac:dyDescent="0.35">
      <c r="B12" t="s">
        <v>2</v>
      </c>
      <c r="C12">
        <v>846.69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83D-F6E8-4C2A-8F28-C624B0B3B163}">
  <dimension ref="A1"/>
  <sheetViews>
    <sheetView topLeftCell="E1" workbookViewId="0">
      <selection activeCell="E1" sqref="E1:K16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sqref="A1:XFD1048576"/>
    </sheetView>
  </sheetViews>
  <sheetFormatPr defaultRowHeight="14.5" x14ac:dyDescent="0.35"/>
  <cols>
    <col min="2" max="2" width="25" customWidth="1"/>
  </cols>
  <sheetData>
    <row r="1" spans="1:3" x14ac:dyDescent="0.35">
      <c r="B1" t="s">
        <v>3</v>
      </c>
      <c r="C1">
        <v>126.15</v>
      </c>
    </row>
    <row r="3" spans="1:3" x14ac:dyDescent="0.35">
      <c r="A3" s="1"/>
    </row>
    <row r="5" spans="1:3" x14ac:dyDescent="0.35">
      <c r="B5" t="s">
        <v>8</v>
      </c>
      <c r="C5">
        <v>3</v>
      </c>
    </row>
    <row r="7" spans="1:3" x14ac:dyDescent="0.35">
      <c r="B7" t="s">
        <v>2</v>
      </c>
      <c r="C7">
        <v>123.15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B889C-AF22-4277-938B-5E4C4E2FF735}">
  <dimension ref="A1:H19"/>
  <sheetViews>
    <sheetView workbookViewId="0">
      <selection sqref="A1:K21"/>
    </sheetView>
  </sheetViews>
  <sheetFormatPr defaultRowHeight="14.5" x14ac:dyDescent="0.35"/>
  <sheetData>
    <row r="1" spans="1:8" x14ac:dyDescent="0.35">
      <c r="B1" t="s">
        <v>3</v>
      </c>
      <c r="C1">
        <v>729.81</v>
      </c>
    </row>
    <row r="3" spans="1:8" x14ac:dyDescent="0.35">
      <c r="A3" s="1">
        <v>44397</v>
      </c>
      <c r="C3">
        <v>70</v>
      </c>
      <c r="E3" t="s">
        <v>97</v>
      </c>
      <c r="H3" t="s">
        <v>98</v>
      </c>
    </row>
    <row r="4" spans="1:8" x14ac:dyDescent="0.35">
      <c r="A4" s="1"/>
    </row>
    <row r="5" spans="1:8" x14ac:dyDescent="0.35">
      <c r="A5" s="1"/>
    </row>
    <row r="6" spans="1:8" x14ac:dyDescent="0.35">
      <c r="A6" s="1"/>
    </row>
    <row r="7" spans="1:8" x14ac:dyDescent="0.35">
      <c r="A7" s="1"/>
    </row>
    <row r="8" spans="1:8" ht="15" thickBot="1" x14ac:dyDescent="0.4">
      <c r="A8" s="1"/>
      <c r="C8" s="2">
        <f>SUM(C3:C6)</f>
        <v>70</v>
      </c>
    </row>
    <row r="9" spans="1:8" ht="15" thickTop="1" x14ac:dyDescent="0.35">
      <c r="A9" s="1"/>
    </row>
    <row r="10" spans="1:8" x14ac:dyDescent="0.35">
      <c r="A10" s="1">
        <v>44384</v>
      </c>
      <c r="B10" t="s">
        <v>85</v>
      </c>
      <c r="C10">
        <v>51.75</v>
      </c>
      <c r="E10" t="s">
        <v>92</v>
      </c>
      <c r="H10" t="s">
        <v>96</v>
      </c>
    </row>
    <row r="11" spans="1:8" x14ac:dyDescent="0.35">
      <c r="A11" s="1">
        <v>44396</v>
      </c>
      <c r="B11" t="s">
        <v>85</v>
      </c>
      <c r="C11">
        <v>3.98</v>
      </c>
      <c r="E11" t="s">
        <v>93</v>
      </c>
    </row>
    <row r="12" spans="1:8" x14ac:dyDescent="0.35">
      <c r="A12" s="1">
        <v>44396</v>
      </c>
      <c r="B12" t="s">
        <v>85</v>
      </c>
      <c r="C12">
        <v>40.700000000000003</v>
      </c>
      <c r="E12" t="s">
        <v>94</v>
      </c>
      <c r="G12" t="s">
        <v>60</v>
      </c>
      <c r="H12" t="s">
        <v>95</v>
      </c>
    </row>
    <row r="13" spans="1:8" x14ac:dyDescent="0.35">
      <c r="A13" s="1">
        <v>44396</v>
      </c>
      <c r="B13" t="s">
        <v>85</v>
      </c>
      <c r="C13">
        <v>33</v>
      </c>
      <c r="E13" t="s">
        <v>89</v>
      </c>
    </row>
    <row r="14" spans="1:8" x14ac:dyDescent="0.35">
      <c r="A14" s="1">
        <v>44406</v>
      </c>
      <c r="B14" t="s">
        <v>85</v>
      </c>
      <c r="C14">
        <v>190.27</v>
      </c>
      <c r="E14" t="s">
        <v>99</v>
      </c>
      <c r="H14" t="s">
        <v>100</v>
      </c>
    </row>
    <row r="15" spans="1:8" x14ac:dyDescent="0.35">
      <c r="A15" s="1"/>
    </row>
    <row r="16" spans="1:8" x14ac:dyDescent="0.35">
      <c r="A16" s="1" t="s">
        <v>60</v>
      </c>
      <c r="B16" t="s">
        <v>60</v>
      </c>
      <c r="C16" t="s">
        <v>60</v>
      </c>
      <c r="D16" t="s">
        <v>60</v>
      </c>
      <c r="E16" t="s">
        <v>60</v>
      </c>
    </row>
    <row r="17" spans="2:3" ht="15" thickBot="1" x14ac:dyDescent="0.4">
      <c r="C17" s="2">
        <f>SUM(C10:C16)</f>
        <v>319.70000000000005</v>
      </c>
    </row>
    <row r="18" spans="2:3" ht="15" thickTop="1" x14ac:dyDescent="0.35"/>
    <row r="19" spans="2:3" x14ac:dyDescent="0.35">
      <c r="B19" t="s">
        <v>2</v>
      </c>
      <c r="C19">
        <f>C1+C8-C17</f>
        <v>480.1099999999999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A2F7-7435-4965-9C2D-5F6DA806B49E}">
  <dimension ref="A1:H29"/>
  <sheetViews>
    <sheetView workbookViewId="0">
      <selection activeCell="G20" sqref="G20"/>
    </sheetView>
  </sheetViews>
  <sheetFormatPr defaultRowHeight="14.5" x14ac:dyDescent="0.35"/>
  <sheetData>
    <row r="1" spans="1:8" x14ac:dyDescent="0.35">
      <c r="B1" t="s">
        <v>3</v>
      </c>
      <c r="C1">
        <v>480.11</v>
      </c>
    </row>
    <row r="3" spans="1:8" x14ac:dyDescent="0.35">
      <c r="A3" s="1">
        <v>44417</v>
      </c>
      <c r="C3">
        <v>115</v>
      </c>
      <c r="E3" t="s">
        <v>102</v>
      </c>
      <c r="F3" t="s">
        <v>97</v>
      </c>
      <c r="H3" t="s">
        <v>60</v>
      </c>
    </row>
    <row r="4" spans="1:8" x14ac:dyDescent="0.35">
      <c r="A4" s="1">
        <v>44426</v>
      </c>
      <c r="C4">
        <v>83</v>
      </c>
      <c r="E4" t="s">
        <v>105</v>
      </c>
    </row>
    <row r="5" spans="1:8" x14ac:dyDescent="0.35">
      <c r="A5" s="1">
        <v>44438</v>
      </c>
      <c r="C5">
        <v>190</v>
      </c>
      <c r="E5" t="s">
        <v>109</v>
      </c>
    </row>
    <row r="6" spans="1:8" x14ac:dyDescent="0.35">
      <c r="A6" s="1">
        <v>44438</v>
      </c>
      <c r="C6">
        <v>250</v>
      </c>
      <c r="E6" t="s">
        <v>110</v>
      </c>
    </row>
    <row r="7" spans="1:8" x14ac:dyDescent="0.35">
      <c r="A7" s="1"/>
    </row>
    <row r="8" spans="1:8" ht="15" thickBot="1" x14ac:dyDescent="0.4">
      <c r="A8" s="1"/>
      <c r="C8" s="2">
        <f>SUM(C3:C6)</f>
        <v>638</v>
      </c>
    </row>
    <row r="9" spans="1:8" ht="15" thickTop="1" x14ac:dyDescent="0.35">
      <c r="A9" s="1"/>
    </row>
    <row r="10" spans="1:8" x14ac:dyDescent="0.35">
      <c r="A10" s="1" t="s">
        <v>60</v>
      </c>
      <c r="B10" t="s">
        <v>60</v>
      </c>
      <c r="C10" t="s">
        <v>60</v>
      </c>
      <c r="E10" t="s">
        <v>60</v>
      </c>
      <c r="H10" t="s">
        <v>60</v>
      </c>
    </row>
    <row r="11" spans="1:8" x14ac:dyDescent="0.35">
      <c r="A11" s="1">
        <v>44411</v>
      </c>
      <c r="B11" t="s">
        <v>85</v>
      </c>
      <c r="C11">
        <v>29.16</v>
      </c>
      <c r="E11" t="s">
        <v>101</v>
      </c>
    </row>
    <row r="12" spans="1:8" x14ac:dyDescent="0.35">
      <c r="A12" s="1">
        <v>44417</v>
      </c>
      <c r="B12" t="s">
        <v>85</v>
      </c>
      <c r="C12">
        <v>1</v>
      </c>
      <c r="E12" t="s">
        <v>103</v>
      </c>
      <c r="G12" t="s">
        <v>60</v>
      </c>
      <c r="H12" t="s">
        <v>60</v>
      </c>
    </row>
    <row r="13" spans="1:8" x14ac:dyDescent="0.35">
      <c r="A13" s="1">
        <v>44417</v>
      </c>
      <c r="B13" t="s">
        <v>85</v>
      </c>
      <c r="C13">
        <v>21</v>
      </c>
      <c r="E13" t="s">
        <v>104</v>
      </c>
    </row>
    <row r="14" spans="1:8" x14ac:dyDescent="0.35">
      <c r="A14" s="1">
        <v>44418</v>
      </c>
      <c r="B14" t="s">
        <v>85</v>
      </c>
      <c r="C14">
        <v>1</v>
      </c>
      <c r="E14" t="s">
        <v>104</v>
      </c>
      <c r="H14" t="s">
        <v>60</v>
      </c>
    </row>
    <row r="15" spans="1:8" x14ac:dyDescent="0.35">
      <c r="A15" s="1">
        <v>44419</v>
      </c>
      <c r="B15" t="s">
        <v>85</v>
      </c>
      <c r="C15">
        <v>1</v>
      </c>
      <c r="E15" t="s">
        <v>103</v>
      </c>
    </row>
    <row r="16" spans="1:8" x14ac:dyDescent="0.35">
      <c r="A16" s="1">
        <v>44421</v>
      </c>
      <c r="B16" t="s">
        <v>85</v>
      </c>
      <c r="C16">
        <v>71.88</v>
      </c>
      <c r="E16" t="s">
        <v>101</v>
      </c>
    </row>
    <row r="17" spans="1:7" x14ac:dyDescent="0.35">
      <c r="A17" s="1">
        <v>44421</v>
      </c>
      <c r="B17" t="s">
        <v>85</v>
      </c>
      <c r="C17">
        <v>92.5</v>
      </c>
      <c r="E17" t="s">
        <v>106</v>
      </c>
    </row>
    <row r="18" spans="1:7" x14ac:dyDescent="0.35">
      <c r="A18" s="1">
        <v>44421</v>
      </c>
      <c r="B18" t="s">
        <v>85</v>
      </c>
      <c r="C18">
        <v>33</v>
      </c>
      <c r="E18" t="s">
        <v>89</v>
      </c>
    </row>
    <row r="19" spans="1:7" x14ac:dyDescent="0.35">
      <c r="A19" s="1">
        <v>44428</v>
      </c>
      <c r="B19" t="s">
        <v>85</v>
      </c>
      <c r="C19">
        <v>36.979999999999997</v>
      </c>
      <c r="E19" t="s">
        <v>66</v>
      </c>
      <c r="F19" t="s">
        <v>60</v>
      </c>
      <c r="G19" t="s">
        <v>114</v>
      </c>
    </row>
    <row r="20" spans="1:7" x14ac:dyDescent="0.35">
      <c r="A20" s="1">
        <v>44435</v>
      </c>
      <c r="B20" t="s">
        <v>85</v>
      </c>
      <c r="C20">
        <v>5.32</v>
      </c>
      <c r="E20" t="s">
        <v>66</v>
      </c>
      <c r="G20" t="s">
        <v>115</v>
      </c>
    </row>
    <row r="21" spans="1:7" x14ac:dyDescent="0.35">
      <c r="A21" s="1">
        <v>44435</v>
      </c>
      <c r="B21" t="s">
        <v>107</v>
      </c>
      <c r="C21">
        <v>250</v>
      </c>
      <c r="E21" t="s">
        <v>108</v>
      </c>
    </row>
    <row r="22" spans="1:7" x14ac:dyDescent="0.35">
      <c r="A22" s="1"/>
    </row>
    <row r="23" spans="1:7" x14ac:dyDescent="0.35">
      <c r="A23" s="1"/>
    </row>
    <row r="24" spans="1:7" x14ac:dyDescent="0.35">
      <c r="A24" s="1"/>
    </row>
    <row r="25" spans="1:7" x14ac:dyDescent="0.35">
      <c r="A25" s="1"/>
    </row>
    <row r="26" spans="1:7" x14ac:dyDescent="0.35">
      <c r="A26" s="1"/>
      <c r="C26" t="s">
        <v>60</v>
      </c>
      <c r="D26" t="s">
        <v>60</v>
      </c>
      <c r="E26" t="s">
        <v>60</v>
      </c>
    </row>
    <row r="27" spans="1:7" ht="15" thickBot="1" x14ac:dyDescent="0.4">
      <c r="C27" s="2">
        <f>SUM(C10:C26)</f>
        <v>542.83999999999992</v>
      </c>
    </row>
    <row r="28" spans="1:7" ht="15" thickTop="1" x14ac:dyDescent="0.35"/>
    <row r="29" spans="1:7" x14ac:dyDescent="0.35">
      <c r="B29" t="s">
        <v>2</v>
      </c>
      <c r="C29">
        <f>C1+C8-C27</f>
        <v>575.27000000000021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1E9D8-6775-42D5-AFB1-FF39FDFF3907}">
  <dimension ref="A1:G19"/>
  <sheetViews>
    <sheetView workbookViewId="0">
      <selection sqref="A1:H19"/>
    </sheetView>
  </sheetViews>
  <sheetFormatPr defaultRowHeight="14.5" x14ac:dyDescent="0.35"/>
  <cols>
    <col min="1" max="1" width="9.7265625" bestFit="1" customWidth="1"/>
  </cols>
  <sheetData>
    <row r="1" spans="1:7" x14ac:dyDescent="0.35">
      <c r="B1" t="s">
        <v>3</v>
      </c>
      <c r="C1">
        <v>575.27</v>
      </c>
    </row>
    <row r="2" spans="1:7" x14ac:dyDescent="0.35">
      <c r="A2" s="3" t="s">
        <v>60</v>
      </c>
      <c r="C2" t="s">
        <v>60</v>
      </c>
    </row>
    <row r="3" spans="1:7" x14ac:dyDescent="0.35">
      <c r="A3" s="1">
        <v>44455</v>
      </c>
      <c r="C3">
        <v>135.86000000000001</v>
      </c>
      <c r="E3" t="s">
        <v>113</v>
      </c>
    </row>
    <row r="4" spans="1:7" x14ac:dyDescent="0.35">
      <c r="A4" s="1">
        <v>44455</v>
      </c>
      <c r="C4">
        <v>56.56</v>
      </c>
      <c r="E4" t="s">
        <v>113</v>
      </c>
    </row>
    <row r="5" spans="1:7" x14ac:dyDescent="0.35">
      <c r="A5" s="1"/>
    </row>
    <row r="6" spans="1:7" x14ac:dyDescent="0.35">
      <c r="A6" s="1"/>
    </row>
    <row r="7" spans="1:7" x14ac:dyDescent="0.35">
      <c r="A7" s="1"/>
    </row>
    <row r="8" spans="1:7" ht="15" thickBot="1" x14ac:dyDescent="0.4">
      <c r="A8" s="1"/>
      <c r="C8" s="2">
        <f>SUM(C3:C6)</f>
        <v>192.42000000000002</v>
      </c>
    </row>
    <row r="9" spans="1:7" ht="15" thickTop="1" x14ac:dyDescent="0.35">
      <c r="A9" s="1"/>
    </row>
    <row r="10" spans="1:7" x14ac:dyDescent="0.35">
      <c r="A10" s="1">
        <v>44442</v>
      </c>
      <c r="B10" t="s">
        <v>85</v>
      </c>
      <c r="C10">
        <v>37.32</v>
      </c>
      <c r="E10" t="s">
        <v>66</v>
      </c>
      <c r="G10" t="s">
        <v>112</v>
      </c>
    </row>
    <row r="11" spans="1:7" x14ac:dyDescent="0.35">
      <c r="A11" s="1">
        <v>44446</v>
      </c>
      <c r="B11" t="s">
        <v>85</v>
      </c>
      <c r="C11">
        <v>19.239999999999998</v>
      </c>
      <c r="E11" t="s">
        <v>66</v>
      </c>
      <c r="G11" t="s">
        <v>111</v>
      </c>
    </row>
    <row r="12" spans="1:7" x14ac:dyDescent="0.35">
      <c r="A12" s="1">
        <v>44446</v>
      </c>
      <c r="B12" t="s">
        <v>85</v>
      </c>
      <c r="C12">
        <v>19.260000000000002</v>
      </c>
      <c r="E12" t="s">
        <v>66</v>
      </c>
      <c r="G12" t="s">
        <v>112</v>
      </c>
    </row>
    <row r="13" spans="1:7" x14ac:dyDescent="0.35">
      <c r="A13" s="1">
        <v>44446</v>
      </c>
      <c r="B13" t="s">
        <v>85</v>
      </c>
      <c r="C13">
        <v>53.48</v>
      </c>
      <c r="E13" t="s">
        <v>66</v>
      </c>
      <c r="G13" t="s">
        <v>112</v>
      </c>
    </row>
    <row r="14" spans="1:7" x14ac:dyDescent="0.35">
      <c r="A14" s="1">
        <v>44446</v>
      </c>
      <c r="B14" t="s">
        <v>85</v>
      </c>
      <c r="C14">
        <v>82.38</v>
      </c>
      <c r="E14" t="s">
        <v>66</v>
      </c>
      <c r="G14" t="s">
        <v>112</v>
      </c>
    </row>
    <row r="15" spans="1:7" x14ac:dyDescent="0.35">
      <c r="A15" s="1">
        <v>44454</v>
      </c>
      <c r="B15" t="s">
        <v>85</v>
      </c>
      <c r="C15">
        <v>33</v>
      </c>
      <c r="E15" t="s">
        <v>89</v>
      </c>
    </row>
    <row r="16" spans="1:7" x14ac:dyDescent="0.35">
      <c r="A16" s="1" t="s">
        <v>60</v>
      </c>
      <c r="B16" t="s">
        <v>60</v>
      </c>
      <c r="C16" t="s">
        <v>60</v>
      </c>
      <c r="D16" t="s">
        <v>60</v>
      </c>
      <c r="E16" t="s">
        <v>60</v>
      </c>
    </row>
    <row r="17" spans="2:3" ht="15" thickBot="1" x14ac:dyDescent="0.4">
      <c r="C17" s="2">
        <f>SUM(C10:C16)</f>
        <v>244.68</v>
      </c>
    </row>
    <row r="18" spans="2:3" ht="15" thickTop="1" x14ac:dyDescent="0.35"/>
    <row r="19" spans="2:3" x14ac:dyDescent="0.35">
      <c r="B19" t="s">
        <v>2</v>
      </c>
      <c r="C19">
        <f>C1+C8-C17</f>
        <v>523.01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A9B1F-8E90-4F2D-B839-3ADEA02EE255}">
  <dimension ref="F1:L16"/>
  <sheetViews>
    <sheetView tabSelected="1" topLeftCell="F10" workbookViewId="0">
      <selection activeCell="J8" sqref="J8"/>
    </sheetView>
  </sheetViews>
  <sheetFormatPr defaultRowHeight="14.5" x14ac:dyDescent="0.35"/>
  <sheetData>
    <row r="1" spans="6:12" x14ac:dyDescent="0.35">
      <c r="G1" t="s">
        <v>3</v>
      </c>
      <c r="H1">
        <v>523.01</v>
      </c>
    </row>
    <row r="2" spans="6:12" x14ac:dyDescent="0.35">
      <c r="F2" s="3" t="s">
        <v>60</v>
      </c>
      <c r="H2" t="s">
        <v>60</v>
      </c>
    </row>
    <row r="3" spans="6:12" x14ac:dyDescent="0.35">
      <c r="F3" s="1" t="s">
        <v>60</v>
      </c>
      <c r="H3" t="s">
        <v>60</v>
      </c>
      <c r="J3" t="s">
        <v>60</v>
      </c>
    </row>
    <row r="4" spans="6:12" x14ac:dyDescent="0.35">
      <c r="F4" s="1"/>
    </row>
    <row r="5" spans="6:12" ht="15" thickBot="1" x14ac:dyDescent="0.4">
      <c r="F5" s="1"/>
      <c r="H5" s="2">
        <f>SUM(H3:H3)</f>
        <v>0</v>
      </c>
    </row>
    <row r="6" spans="6:12" ht="15" thickTop="1" x14ac:dyDescent="0.35">
      <c r="F6" s="1"/>
    </row>
    <row r="7" spans="6:12" x14ac:dyDescent="0.35">
      <c r="F7" s="1">
        <v>44471</v>
      </c>
      <c r="G7" t="s">
        <v>85</v>
      </c>
      <c r="H7">
        <v>49.95</v>
      </c>
      <c r="I7" t="s">
        <v>60</v>
      </c>
      <c r="J7" t="s">
        <v>89</v>
      </c>
      <c r="L7" t="s">
        <v>60</v>
      </c>
    </row>
    <row r="8" spans="6:12" x14ac:dyDescent="0.35">
      <c r="F8" s="1">
        <v>44484</v>
      </c>
      <c r="G8" t="s">
        <v>85</v>
      </c>
      <c r="H8">
        <v>33</v>
      </c>
      <c r="I8" t="s">
        <v>60</v>
      </c>
      <c r="J8" t="s">
        <v>89</v>
      </c>
      <c r="K8" t="s">
        <v>60</v>
      </c>
      <c r="L8" t="s">
        <v>60</v>
      </c>
    </row>
    <row r="9" spans="6:12" x14ac:dyDescent="0.35">
      <c r="F9" s="1" t="s">
        <v>60</v>
      </c>
      <c r="G9" t="s">
        <v>60</v>
      </c>
      <c r="H9" t="s">
        <v>60</v>
      </c>
      <c r="J9" t="s">
        <v>60</v>
      </c>
      <c r="L9" t="s">
        <v>60</v>
      </c>
    </row>
    <row r="10" spans="6:12" x14ac:dyDescent="0.35">
      <c r="F10" s="1" t="s">
        <v>60</v>
      </c>
      <c r="G10" t="s">
        <v>60</v>
      </c>
      <c r="H10" t="s">
        <v>60</v>
      </c>
      <c r="I10" t="s">
        <v>60</v>
      </c>
      <c r="J10" t="s">
        <v>60</v>
      </c>
      <c r="L10" t="s">
        <v>60</v>
      </c>
    </row>
    <row r="11" spans="6:12" x14ac:dyDescent="0.35">
      <c r="F11" s="1" t="s">
        <v>60</v>
      </c>
      <c r="G11" t="s">
        <v>60</v>
      </c>
      <c r="H11" t="s">
        <v>60</v>
      </c>
      <c r="J11" t="s">
        <v>60</v>
      </c>
      <c r="L11" t="s">
        <v>116</v>
      </c>
    </row>
    <row r="12" spans="6:12" x14ac:dyDescent="0.35">
      <c r="F12" s="1" t="s">
        <v>60</v>
      </c>
      <c r="G12" t="s">
        <v>60</v>
      </c>
      <c r="H12" t="s">
        <v>60</v>
      </c>
      <c r="J12" t="s">
        <v>60</v>
      </c>
    </row>
    <row r="13" spans="6:12" x14ac:dyDescent="0.35">
      <c r="F13" s="1" t="s">
        <v>60</v>
      </c>
      <c r="G13" t="s">
        <v>60</v>
      </c>
      <c r="H13" t="s">
        <v>60</v>
      </c>
      <c r="I13" t="s">
        <v>60</v>
      </c>
      <c r="J13" t="s">
        <v>60</v>
      </c>
    </row>
    <row r="14" spans="6:12" ht="15" thickBot="1" x14ac:dyDescent="0.4">
      <c r="H14" s="2">
        <f>SUM(H7:H13)</f>
        <v>82.95</v>
      </c>
    </row>
    <row r="15" spans="6:12" ht="15" thickTop="1" x14ac:dyDescent="0.35"/>
    <row r="16" spans="6:12" x14ac:dyDescent="0.35">
      <c r="G16" t="s">
        <v>2</v>
      </c>
      <c r="H16">
        <f>H1+H5-H14</f>
        <v>440.06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workbookViewId="0">
      <selection sqref="A1:H1048576"/>
    </sheetView>
  </sheetViews>
  <sheetFormatPr defaultRowHeight="14.5" x14ac:dyDescent="0.35"/>
  <cols>
    <col min="2" max="2" width="25" customWidth="1"/>
  </cols>
  <sheetData>
    <row r="1" spans="1:4" x14ac:dyDescent="0.35">
      <c r="B1" t="s">
        <v>3</v>
      </c>
      <c r="C1">
        <v>123.15</v>
      </c>
    </row>
    <row r="3" spans="1:4" x14ac:dyDescent="0.35">
      <c r="A3" s="1">
        <v>43846</v>
      </c>
      <c r="B3" t="s">
        <v>9</v>
      </c>
      <c r="C3">
        <v>18.93</v>
      </c>
    </row>
    <row r="4" spans="1:4" x14ac:dyDescent="0.35">
      <c r="A4" s="1">
        <v>43847</v>
      </c>
      <c r="B4" t="s">
        <v>10</v>
      </c>
      <c r="C4">
        <v>135.34</v>
      </c>
    </row>
    <row r="5" spans="1:4" x14ac:dyDescent="0.35">
      <c r="A5" s="1">
        <v>43847</v>
      </c>
      <c r="B5" t="s">
        <v>11</v>
      </c>
      <c r="C5">
        <v>100</v>
      </c>
    </row>
    <row r="6" spans="1:4" ht="15" thickBot="1" x14ac:dyDescent="0.4">
      <c r="A6" s="1"/>
      <c r="C6" s="2">
        <f>SUM(C3:C5)</f>
        <v>254.27</v>
      </c>
    </row>
    <row r="7" spans="1:4" ht="15" thickTop="1" x14ac:dyDescent="0.35">
      <c r="A7" s="1"/>
    </row>
    <row r="8" spans="1:4" x14ac:dyDescent="0.35">
      <c r="A8" s="1">
        <v>43859</v>
      </c>
      <c r="B8" t="s">
        <v>14</v>
      </c>
      <c r="C8">
        <v>10.88</v>
      </c>
      <c r="D8" t="s">
        <v>36</v>
      </c>
    </row>
    <row r="9" spans="1:4" x14ac:dyDescent="0.35">
      <c r="A9" s="1">
        <v>43844</v>
      </c>
      <c r="B9" t="s">
        <v>12</v>
      </c>
      <c r="C9">
        <v>13.64</v>
      </c>
    </row>
    <row r="10" spans="1:4" x14ac:dyDescent="0.35">
      <c r="A10" s="1">
        <v>43851</v>
      </c>
      <c r="B10" t="s">
        <v>13</v>
      </c>
      <c r="C10">
        <v>275</v>
      </c>
    </row>
    <row r="11" spans="1:4" x14ac:dyDescent="0.35">
      <c r="B11" t="s">
        <v>8</v>
      </c>
      <c r="C11">
        <v>3</v>
      </c>
    </row>
    <row r="12" spans="1:4" ht="15" thickBot="1" x14ac:dyDescent="0.4">
      <c r="C12" s="2">
        <f>SUM(C8:C11)</f>
        <v>302.52</v>
      </c>
    </row>
    <row r="13" spans="1:4" ht="15" thickTop="1" x14ac:dyDescent="0.35"/>
    <row r="14" spans="1:4" x14ac:dyDescent="0.35">
      <c r="B14" t="s">
        <v>2</v>
      </c>
      <c r="C14">
        <f>C1+C6-C12</f>
        <v>74.900000000000034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5637-648F-4ECD-83FA-3F49D931F85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FA2D2-7667-4E57-8F5D-A67699755EE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7FD8-DA16-4800-AF2D-4D40EE51BA2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1F5E-A354-4F34-A1F7-C7F8FC4621B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Sept 2019</vt:lpstr>
      <vt:lpstr>OCt 2019</vt:lpstr>
      <vt:lpstr>Nov 2019</vt:lpstr>
      <vt:lpstr>Dec 2019</vt:lpstr>
      <vt:lpstr>JAn 2020</vt:lpstr>
      <vt:lpstr>Sheet1</vt:lpstr>
      <vt:lpstr>Sheet2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Feb 2020</vt:lpstr>
      <vt:lpstr>Mar 2020</vt:lpstr>
      <vt:lpstr>Apr 2020</vt:lpstr>
      <vt:lpstr>May 2020</vt:lpstr>
      <vt:lpstr>Jun 2020</vt:lpstr>
      <vt:lpstr>Jul 2020</vt:lpstr>
      <vt:lpstr>Aug 2020</vt:lpstr>
      <vt:lpstr>Sept 2020</vt:lpstr>
      <vt:lpstr>Oct 2020</vt:lpstr>
      <vt:lpstr>Nov 2020</vt:lpstr>
      <vt:lpstr>Dec 2020</vt:lpstr>
      <vt:lpstr>Jan 2021</vt:lpstr>
      <vt:lpstr>Feb 2021</vt:lpstr>
      <vt:lpstr>March 2021</vt:lpstr>
      <vt:lpstr>Sheet3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</vt:vector>
  </TitlesOfParts>
  <Company>First Financial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Wertz, Darci</dc:creator>
  <cp:lastModifiedBy>Trimnell, Terri</cp:lastModifiedBy>
  <dcterms:created xsi:type="dcterms:W3CDTF">2020-08-07T23:44:18Z</dcterms:created>
  <dcterms:modified xsi:type="dcterms:W3CDTF">2021-10-17T00:26:24Z</dcterms:modified>
</cp:coreProperties>
</file>